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Postings_IASB\Advocacy_Tools\2024_Session\"/>
    </mc:Choice>
  </mc:AlternateContent>
  <xr:revisionPtr revIDLastSave="0" documentId="13_ncr:1_{496870E2-C74B-446D-93BD-494CC5982F35}" xr6:coauthVersionLast="47" xr6:coauthVersionMax="47" xr10:uidLastSave="{00000000-0000-0000-0000-000000000000}"/>
  <workbookProtection workbookAlgorithmName="SHA-512" workbookHashValue="acCC7cwHqkRI/+R8OSAtdqS5SJa8s0eTJT33iwM9LumB2x7I5WxQex3tW11B8IX4JbFYDbOhGd0yehoXPectzA==" workbookSaltValue="i+CwwOFsAfSaLLsAoKa+kA==" workbookSpinCount="100000" lockStructure="1"/>
  <bookViews>
    <workbookView xWindow="28680" yWindow="-3180" windowWidth="29040" windowHeight="15840" xr2:uid="{00000000-000D-0000-FFFF-FFFF00000000}"/>
  </bookViews>
  <sheets>
    <sheet name="Issue_Home" sheetId="4" r:id="rId1"/>
    <sheet name="data_drop" sheetId="1" state="hidden" r:id="rId2"/>
    <sheet name="Comp_DCPP" sheetId="6" r:id="rId3"/>
    <sheet name="ServedEnrComp_DCPP" sheetId="11" r:id="rId4"/>
    <sheet name="Notes" sheetId="10" state="hidden" r:id="rId5"/>
    <sheet name="All_Districts" sheetId="7" r:id="rId6"/>
    <sheet name="HouseDrop" sheetId="2" state="hidden" r:id="rId7"/>
    <sheet name="SenateDrop" sheetId="3" state="hidden" r:id="rId8"/>
    <sheet name="Dist_List" sheetId="5" state="hidden" r:id="rId9"/>
    <sheet name="House_Dist_DCPP" sheetId="8" state="hidden" r:id="rId10"/>
    <sheet name="Senate_Dist_DCPP" sheetId="9" state="hidden" r:id="rId11"/>
  </sheets>
  <definedNames>
    <definedName name="_xlnm._FilterDatabase" localSheetId="9" hidden="1">House_Dist_DCPP!$B$4:$B$776</definedName>
    <definedName name="_xlnm._FilterDatabase" localSheetId="10" hidden="1">Senate_Dist_DCPP!$B$4:$B$632</definedName>
    <definedName name="Dist_List">Dist_List!$D$5:$D$329</definedName>
    <definedName name="_xlnm.Print_Titles" localSheetId="5">All_Districts!$4:$4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6" l="1"/>
  <c r="G3" i="11" s="1"/>
  <c r="O20" i="1"/>
  <c r="C41" i="6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C41" i="11" l="1"/>
  <c r="O4" i="1"/>
  <c r="O3" i="1"/>
  <c r="D10" i="4" s="1"/>
  <c r="O6" i="1" l="1"/>
  <c r="O7" i="1" s="1"/>
  <c r="Z13" i="4"/>
  <c r="M16" i="1" s="1"/>
  <c r="C56" i="11"/>
  <c r="C67" i="11" s="1"/>
  <c r="C9" i="11"/>
  <c r="A4" i="11"/>
  <c r="B56" i="11" s="1"/>
  <c r="G56" i="11" s="1"/>
  <c r="E56" i="11" l="1"/>
  <c r="E77" i="11" s="1"/>
  <c r="B67" i="11"/>
  <c r="K56" i="11"/>
  <c r="I56" i="11"/>
  <c r="A4" i="6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E70" i="11" l="1"/>
  <c r="B70" i="11" s="1"/>
  <c r="G70" i="11" s="1"/>
  <c r="E28" i="11" s="1"/>
  <c r="E60" i="11"/>
  <c r="B60" i="11" s="1"/>
  <c r="G60" i="11" s="1"/>
  <c r="E18" i="11" s="1"/>
  <c r="E58" i="11"/>
  <c r="B58" i="11" s="1"/>
  <c r="G58" i="11" s="1"/>
  <c r="E16" i="11" s="1"/>
  <c r="E74" i="11"/>
  <c r="B74" i="11" s="1"/>
  <c r="G74" i="11" s="1"/>
  <c r="E32" i="11" s="1"/>
  <c r="E72" i="11"/>
  <c r="B72" i="11" s="1"/>
  <c r="G72" i="11" s="1"/>
  <c r="E30" i="11" s="1"/>
  <c r="E68" i="11"/>
  <c r="B68" i="11" s="1"/>
  <c r="G68" i="11" s="1"/>
  <c r="E26" i="11" s="1"/>
  <c r="E66" i="11"/>
  <c r="B66" i="11" s="1"/>
  <c r="E61" i="11"/>
  <c r="B61" i="11" s="1"/>
  <c r="G61" i="11" s="1"/>
  <c r="E19" i="11" s="1"/>
  <c r="E64" i="11"/>
  <c r="B64" i="11" s="1"/>
  <c r="G64" i="11" s="1"/>
  <c r="E22" i="11" s="1"/>
  <c r="E75" i="11"/>
  <c r="B75" i="11" s="1"/>
  <c r="I75" i="11" s="1"/>
  <c r="G33" i="11" s="1"/>
  <c r="E62" i="11"/>
  <c r="B62" i="11" s="1"/>
  <c r="G62" i="11" s="1"/>
  <c r="E20" i="11" s="1"/>
  <c r="E57" i="11"/>
  <c r="B57" i="11" s="1"/>
  <c r="E73" i="11"/>
  <c r="B73" i="11" s="1"/>
  <c r="E65" i="11"/>
  <c r="B65" i="11" s="1"/>
  <c r="E63" i="11"/>
  <c r="B63" i="11" s="1"/>
  <c r="G63" i="11" s="1"/>
  <c r="E21" i="11" s="1"/>
  <c r="E69" i="11"/>
  <c r="B69" i="11" s="1"/>
  <c r="E76" i="11"/>
  <c r="B76" i="11" s="1"/>
  <c r="E59" i="11"/>
  <c r="B59" i="11" s="1"/>
  <c r="E71" i="11"/>
  <c r="B71" i="11" s="1"/>
  <c r="B77" i="11"/>
  <c r="C25" i="11"/>
  <c r="G67" i="11"/>
  <c r="E25" i="11" s="1"/>
  <c r="E9" i="11"/>
  <c r="K67" i="11"/>
  <c r="I25" i="11" s="1"/>
  <c r="I9" i="11"/>
  <c r="J67" i="11"/>
  <c r="I74" i="11"/>
  <c r="G32" i="11" s="1"/>
  <c r="C74" i="11"/>
  <c r="C32" i="11" s="1"/>
  <c r="G9" i="11"/>
  <c r="I67" i="11"/>
  <c r="G25" i="11" s="1"/>
  <c r="D13" i="4"/>
  <c r="H13" i="4" s="1"/>
  <c r="K74" i="11" l="1"/>
  <c r="I32" i="11" s="1"/>
  <c r="K58" i="11"/>
  <c r="I16" i="11" s="1"/>
  <c r="I58" i="11"/>
  <c r="G16" i="11" s="1"/>
  <c r="C58" i="11"/>
  <c r="C16" i="11" s="1"/>
  <c r="C60" i="11"/>
  <c r="C18" i="11" s="1"/>
  <c r="K60" i="11"/>
  <c r="I18" i="11" s="1"/>
  <c r="I60" i="11"/>
  <c r="G18" i="11" s="1"/>
  <c r="M10" i="1"/>
  <c r="G66" i="11"/>
  <c r="E24" i="11" s="1"/>
  <c r="C66" i="11"/>
  <c r="C24" i="11" s="1"/>
  <c r="C72" i="11"/>
  <c r="C30" i="11" s="1"/>
  <c r="K72" i="11"/>
  <c r="I30" i="11" s="1"/>
  <c r="C62" i="11"/>
  <c r="C20" i="11" s="1"/>
  <c r="K62" i="11"/>
  <c r="I20" i="11" s="1"/>
  <c r="K63" i="11"/>
  <c r="I21" i="11" s="1"/>
  <c r="I62" i="11"/>
  <c r="G20" i="11" s="1"/>
  <c r="I63" i="11"/>
  <c r="G21" i="11" s="1"/>
  <c r="C68" i="11"/>
  <c r="C26" i="11" s="1"/>
  <c r="C63" i="11"/>
  <c r="C21" i="11" s="1"/>
  <c r="K68" i="11"/>
  <c r="I26" i="11" s="1"/>
  <c r="I68" i="11"/>
  <c r="G26" i="11" s="1"/>
  <c r="C70" i="11"/>
  <c r="C28" i="11" s="1"/>
  <c r="I66" i="11"/>
  <c r="G24" i="11" s="1"/>
  <c r="I70" i="11"/>
  <c r="G28" i="11" s="1"/>
  <c r="K66" i="11"/>
  <c r="I24" i="11" s="1"/>
  <c r="K70" i="11"/>
  <c r="I28" i="11" s="1"/>
  <c r="C64" i="11"/>
  <c r="C22" i="11" s="1"/>
  <c r="C61" i="11"/>
  <c r="C19" i="11" s="1"/>
  <c r="I72" i="11"/>
  <c r="G30" i="11" s="1"/>
  <c r="I64" i="11"/>
  <c r="G22" i="11" s="1"/>
  <c r="G77" i="11"/>
  <c r="E35" i="11" s="1"/>
  <c r="K77" i="11"/>
  <c r="I35" i="11" s="1"/>
  <c r="C77" i="11"/>
  <c r="C35" i="11" s="1"/>
  <c r="I77" i="11"/>
  <c r="G35" i="11" s="1"/>
  <c r="G71" i="11"/>
  <c r="E29" i="11" s="1"/>
  <c r="K71" i="11"/>
  <c r="I29" i="11" s="1"/>
  <c r="C71" i="11"/>
  <c r="C29" i="11" s="1"/>
  <c r="I71" i="11"/>
  <c r="G29" i="11" s="1"/>
  <c r="G59" i="11"/>
  <c r="E17" i="11" s="1"/>
  <c r="K59" i="11"/>
  <c r="I17" i="11" s="1"/>
  <c r="C59" i="11"/>
  <c r="C17" i="11" s="1"/>
  <c r="I59" i="11"/>
  <c r="G17" i="11" s="1"/>
  <c r="G57" i="11"/>
  <c r="E15" i="11" s="1"/>
  <c r="K57" i="11"/>
  <c r="I15" i="11" s="1"/>
  <c r="C57" i="11"/>
  <c r="C15" i="11" s="1"/>
  <c r="I57" i="11"/>
  <c r="G15" i="11" s="1"/>
  <c r="K64" i="11"/>
  <c r="I22" i="11" s="1"/>
  <c r="K61" i="11"/>
  <c r="I19" i="11" s="1"/>
  <c r="G65" i="11"/>
  <c r="E23" i="11" s="1"/>
  <c r="I65" i="11"/>
  <c r="G23" i="11" s="1"/>
  <c r="K65" i="11"/>
  <c r="I23" i="11" s="1"/>
  <c r="C65" i="11"/>
  <c r="C23" i="11" s="1"/>
  <c r="G76" i="11"/>
  <c r="E34" i="11" s="1"/>
  <c r="I76" i="11"/>
  <c r="G34" i="11" s="1"/>
  <c r="K76" i="11"/>
  <c r="I34" i="11" s="1"/>
  <c r="C76" i="11"/>
  <c r="C34" i="11" s="1"/>
  <c r="I61" i="11"/>
  <c r="G19" i="11" s="1"/>
  <c r="G69" i="11"/>
  <c r="E27" i="11" s="1"/>
  <c r="K69" i="11"/>
  <c r="I27" i="11" s="1"/>
  <c r="C69" i="11"/>
  <c r="C27" i="11" s="1"/>
  <c r="I69" i="11"/>
  <c r="G27" i="11" s="1"/>
  <c r="G75" i="11"/>
  <c r="E33" i="11" s="1"/>
  <c r="K75" i="11"/>
  <c r="I33" i="11" s="1"/>
  <c r="C75" i="11"/>
  <c r="C33" i="11" s="1"/>
  <c r="G73" i="11"/>
  <c r="E31" i="11" s="1"/>
  <c r="K73" i="11"/>
  <c r="I31" i="11" s="1"/>
  <c r="I73" i="11"/>
  <c r="G31" i="11" s="1"/>
  <c r="C73" i="11"/>
  <c r="C31" i="11" s="1"/>
  <c r="F13" i="4"/>
  <c r="M11" i="1" s="1"/>
  <c r="I3" i="11"/>
  <c r="I3" i="6"/>
  <c r="L13" i="4" l="1"/>
  <c r="N11" i="1"/>
  <c r="J13" i="4"/>
  <c r="M12" i="1" s="1"/>
  <c r="B6" i="9"/>
  <c r="D6" i="9"/>
  <c r="F6" i="9"/>
  <c r="I6" i="9"/>
  <c r="K6" i="9"/>
  <c r="M6" i="9"/>
  <c r="B7" i="9"/>
  <c r="D7" i="9"/>
  <c r="F7" i="9"/>
  <c r="I7" i="9"/>
  <c r="K7" i="9"/>
  <c r="M7" i="9"/>
  <c r="N7" i="9" s="1"/>
  <c r="B8" i="9"/>
  <c r="D8" i="9"/>
  <c r="F8" i="9"/>
  <c r="I8" i="9"/>
  <c r="K8" i="9"/>
  <c r="M8" i="9"/>
  <c r="B9" i="9"/>
  <c r="D9" i="9"/>
  <c r="F9" i="9"/>
  <c r="I9" i="9"/>
  <c r="K9" i="9"/>
  <c r="M9" i="9"/>
  <c r="N9" i="9" s="1"/>
  <c r="B10" i="9"/>
  <c r="D10" i="9"/>
  <c r="F10" i="9"/>
  <c r="I10" i="9"/>
  <c r="K10" i="9"/>
  <c r="M10" i="9"/>
  <c r="B11" i="9"/>
  <c r="D11" i="9"/>
  <c r="F11" i="9"/>
  <c r="I11" i="9"/>
  <c r="K11" i="9"/>
  <c r="M11" i="9"/>
  <c r="N11" i="9" s="1"/>
  <c r="B12" i="9"/>
  <c r="D12" i="9"/>
  <c r="F12" i="9"/>
  <c r="I12" i="9"/>
  <c r="K12" i="9"/>
  <c r="M12" i="9"/>
  <c r="B13" i="9"/>
  <c r="D13" i="9"/>
  <c r="F13" i="9"/>
  <c r="I13" i="9"/>
  <c r="K13" i="9"/>
  <c r="M13" i="9"/>
  <c r="N13" i="9" s="1"/>
  <c r="B14" i="9"/>
  <c r="D14" i="9"/>
  <c r="F14" i="9"/>
  <c r="I14" i="9"/>
  <c r="K14" i="9"/>
  <c r="M14" i="9"/>
  <c r="B15" i="9"/>
  <c r="D15" i="9"/>
  <c r="F15" i="9"/>
  <c r="I15" i="9"/>
  <c r="K15" i="9"/>
  <c r="M15" i="9"/>
  <c r="N15" i="9" s="1"/>
  <c r="B16" i="9"/>
  <c r="D16" i="9"/>
  <c r="F16" i="9"/>
  <c r="I16" i="9"/>
  <c r="K16" i="9"/>
  <c r="M16" i="9"/>
  <c r="B17" i="9"/>
  <c r="D17" i="9"/>
  <c r="F17" i="9"/>
  <c r="I17" i="9"/>
  <c r="K17" i="9"/>
  <c r="M17" i="9"/>
  <c r="N17" i="9" s="1"/>
  <c r="B18" i="9"/>
  <c r="D18" i="9"/>
  <c r="F18" i="9"/>
  <c r="I18" i="9"/>
  <c r="K18" i="9"/>
  <c r="M18" i="9"/>
  <c r="B19" i="9"/>
  <c r="D19" i="9"/>
  <c r="F19" i="9"/>
  <c r="I19" i="9"/>
  <c r="K19" i="9"/>
  <c r="M19" i="9"/>
  <c r="N19" i="9" s="1"/>
  <c r="B20" i="9"/>
  <c r="D20" i="9"/>
  <c r="F20" i="9"/>
  <c r="I20" i="9"/>
  <c r="K20" i="9"/>
  <c r="M20" i="9"/>
  <c r="B21" i="9"/>
  <c r="D21" i="9"/>
  <c r="F21" i="9"/>
  <c r="I21" i="9"/>
  <c r="K21" i="9"/>
  <c r="M21" i="9"/>
  <c r="N21" i="9" s="1"/>
  <c r="B22" i="9"/>
  <c r="D22" i="9"/>
  <c r="F22" i="9"/>
  <c r="I22" i="9"/>
  <c r="K22" i="9"/>
  <c r="M22" i="9"/>
  <c r="B23" i="9"/>
  <c r="D23" i="9"/>
  <c r="F23" i="9"/>
  <c r="I23" i="9"/>
  <c r="K23" i="9"/>
  <c r="M23" i="9"/>
  <c r="N23" i="9" s="1"/>
  <c r="B24" i="9"/>
  <c r="D24" i="9"/>
  <c r="F24" i="9"/>
  <c r="I24" i="9"/>
  <c r="K24" i="9"/>
  <c r="M24" i="9"/>
  <c r="B25" i="9"/>
  <c r="D25" i="9"/>
  <c r="F25" i="9"/>
  <c r="I25" i="9"/>
  <c r="K25" i="9"/>
  <c r="M25" i="9"/>
  <c r="O25" i="9" s="1"/>
  <c r="B26" i="9"/>
  <c r="D26" i="9"/>
  <c r="F26" i="9"/>
  <c r="I26" i="9"/>
  <c r="K26" i="9"/>
  <c r="M26" i="9"/>
  <c r="B27" i="9"/>
  <c r="D27" i="9"/>
  <c r="F27" i="9"/>
  <c r="I27" i="9"/>
  <c r="K27" i="9"/>
  <c r="M27" i="9"/>
  <c r="O27" i="9" s="1"/>
  <c r="B28" i="9"/>
  <c r="D28" i="9"/>
  <c r="F28" i="9"/>
  <c r="I28" i="9"/>
  <c r="K28" i="9"/>
  <c r="M28" i="9"/>
  <c r="B29" i="9"/>
  <c r="D29" i="9"/>
  <c r="F29" i="9"/>
  <c r="I29" i="9"/>
  <c r="K29" i="9"/>
  <c r="M29" i="9"/>
  <c r="O29" i="9" s="1"/>
  <c r="B30" i="9"/>
  <c r="D30" i="9"/>
  <c r="F30" i="9"/>
  <c r="I30" i="9"/>
  <c r="K30" i="9"/>
  <c r="M30" i="9"/>
  <c r="B31" i="9"/>
  <c r="D31" i="9"/>
  <c r="F31" i="9"/>
  <c r="I31" i="9"/>
  <c r="K31" i="9"/>
  <c r="M31" i="9"/>
  <c r="O31" i="9" s="1"/>
  <c r="B32" i="9"/>
  <c r="D32" i="9"/>
  <c r="F32" i="9"/>
  <c r="I32" i="9"/>
  <c r="K32" i="9"/>
  <c r="M32" i="9"/>
  <c r="B33" i="9"/>
  <c r="D33" i="9"/>
  <c r="F33" i="9"/>
  <c r="I33" i="9"/>
  <c r="K33" i="9"/>
  <c r="M33" i="9"/>
  <c r="O33" i="9" s="1"/>
  <c r="B34" i="9"/>
  <c r="D34" i="9"/>
  <c r="F34" i="9"/>
  <c r="I34" i="9"/>
  <c r="K34" i="9"/>
  <c r="M34" i="9"/>
  <c r="B35" i="9"/>
  <c r="D35" i="9"/>
  <c r="F35" i="9"/>
  <c r="I35" i="9"/>
  <c r="K35" i="9"/>
  <c r="M35" i="9"/>
  <c r="O35" i="9" s="1"/>
  <c r="B36" i="9"/>
  <c r="D36" i="9"/>
  <c r="F36" i="9"/>
  <c r="I36" i="9"/>
  <c r="K36" i="9"/>
  <c r="M36" i="9"/>
  <c r="B37" i="9"/>
  <c r="D37" i="9"/>
  <c r="F37" i="9"/>
  <c r="I37" i="9"/>
  <c r="K37" i="9"/>
  <c r="M37" i="9"/>
  <c r="O37" i="9" s="1"/>
  <c r="B38" i="9"/>
  <c r="D38" i="9"/>
  <c r="F38" i="9"/>
  <c r="I38" i="9"/>
  <c r="K38" i="9"/>
  <c r="M38" i="9"/>
  <c r="B39" i="9"/>
  <c r="D39" i="9"/>
  <c r="F39" i="9"/>
  <c r="I39" i="9"/>
  <c r="K39" i="9"/>
  <c r="M39" i="9"/>
  <c r="O39" i="9" s="1"/>
  <c r="B40" i="9"/>
  <c r="D40" i="9"/>
  <c r="F40" i="9"/>
  <c r="I40" i="9"/>
  <c r="K40" i="9"/>
  <c r="M40" i="9"/>
  <c r="B41" i="9"/>
  <c r="D41" i="9"/>
  <c r="F41" i="9"/>
  <c r="I41" i="9"/>
  <c r="K41" i="9"/>
  <c r="M41" i="9"/>
  <c r="O41" i="9" s="1"/>
  <c r="B42" i="9"/>
  <c r="D42" i="9"/>
  <c r="F42" i="9"/>
  <c r="I42" i="9"/>
  <c r="K42" i="9"/>
  <c r="M42" i="9"/>
  <c r="B43" i="9"/>
  <c r="D43" i="9"/>
  <c r="F43" i="9"/>
  <c r="I43" i="9"/>
  <c r="K43" i="9"/>
  <c r="M43" i="9"/>
  <c r="O43" i="9" s="1"/>
  <c r="B44" i="9"/>
  <c r="D44" i="9"/>
  <c r="F44" i="9"/>
  <c r="I44" i="9"/>
  <c r="K44" i="9"/>
  <c r="M44" i="9"/>
  <c r="B45" i="9"/>
  <c r="D45" i="9"/>
  <c r="F45" i="9"/>
  <c r="I45" i="9"/>
  <c r="K45" i="9"/>
  <c r="M45" i="9"/>
  <c r="O45" i="9" s="1"/>
  <c r="B46" i="9"/>
  <c r="D46" i="9"/>
  <c r="F46" i="9"/>
  <c r="I46" i="9"/>
  <c r="K46" i="9"/>
  <c r="M46" i="9"/>
  <c r="B47" i="9"/>
  <c r="D47" i="9"/>
  <c r="F47" i="9"/>
  <c r="I47" i="9"/>
  <c r="K47" i="9"/>
  <c r="M47" i="9"/>
  <c r="O47" i="9" s="1"/>
  <c r="B48" i="9"/>
  <c r="D48" i="9"/>
  <c r="F48" i="9"/>
  <c r="I48" i="9"/>
  <c r="K48" i="9"/>
  <c r="M48" i="9"/>
  <c r="B49" i="9"/>
  <c r="D49" i="9"/>
  <c r="F49" i="9"/>
  <c r="I49" i="9"/>
  <c r="K49" i="9"/>
  <c r="M49" i="9"/>
  <c r="O49" i="9" s="1"/>
  <c r="B50" i="9"/>
  <c r="D50" i="9"/>
  <c r="F50" i="9"/>
  <c r="I50" i="9"/>
  <c r="K50" i="9"/>
  <c r="M50" i="9"/>
  <c r="B51" i="9"/>
  <c r="D51" i="9"/>
  <c r="F51" i="9"/>
  <c r="I51" i="9"/>
  <c r="K51" i="9"/>
  <c r="M51" i="9"/>
  <c r="O51" i="9" s="1"/>
  <c r="B52" i="9"/>
  <c r="D52" i="9"/>
  <c r="F52" i="9"/>
  <c r="I52" i="9"/>
  <c r="K52" i="9"/>
  <c r="M52" i="9"/>
  <c r="B53" i="9"/>
  <c r="D53" i="9"/>
  <c r="F53" i="9"/>
  <c r="I53" i="9"/>
  <c r="K53" i="9"/>
  <c r="M53" i="9"/>
  <c r="O53" i="9" s="1"/>
  <c r="B54" i="9"/>
  <c r="D54" i="9"/>
  <c r="F54" i="9"/>
  <c r="I54" i="9"/>
  <c r="K54" i="9"/>
  <c r="M54" i="9"/>
  <c r="B55" i="9"/>
  <c r="D55" i="9"/>
  <c r="F55" i="9"/>
  <c r="I55" i="9"/>
  <c r="K55" i="9"/>
  <c r="M55" i="9"/>
  <c r="O55" i="9" s="1"/>
  <c r="B56" i="9"/>
  <c r="D56" i="9"/>
  <c r="F56" i="9"/>
  <c r="I56" i="9"/>
  <c r="K56" i="9"/>
  <c r="M56" i="9"/>
  <c r="B57" i="9"/>
  <c r="D57" i="9"/>
  <c r="F57" i="9"/>
  <c r="I57" i="9"/>
  <c r="K57" i="9"/>
  <c r="M57" i="9"/>
  <c r="O57" i="9" s="1"/>
  <c r="B58" i="9"/>
  <c r="D58" i="9"/>
  <c r="F58" i="9"/>
  <c r="I58" i="9"/>
  <c r="K58" i="9"/>
  <c r="M58" i="9"/>
  <c r="B59" i="9"/>
  <c r="D59" i="9"/>
  <c r="F59" i="9"/>
  <c r="I59" i="9"/>
  <c r="K59" i="9"/>
  <c r="M59" i="9"/>
  <c r="O59" i="9" s="1"/>
  <c r="B60" i="9"/>
  <c r="D60" i="9"/>
  <c r="F60" i="9"/>
  <c r="I60" i="9"/>
  <c r="K60" i="9"/>
  <c r="M60" i="9"/>
  <c r="B61" i="9"/>
  <c r="D61" i="9"/>
  <c r="F61" i="9"/>
  <c r="I61" i="9"/>
  <c r="K61" i="9"/>
  <c r="M61" i="9"/>
  <c r="O61" i="9" s="1"/>
  <c r="B62" i="9"/>
  <c r="D62" i="9"/>
  <c r="F62" i="9"/>
  <c r="I62" i="9"/>
  <c r="K62" i="9"/>
  <c r="M62" i="9"/>
  <c r="B63" i="9"/>
  <c r="D63" i="9"/>
  <c r="F63" i="9"/>
  <c r="I63" i="9"/>
  <c r="K63" i="9"/>
  <c r="M63" i="9"/>
  <c r="O63" i="9" s="1"/>
  <c r="B64" i="9"/>
  <c r="D64" i="9"/>
  <c r="F64" i="9"/>
  <c r="I64" i="9"/>
  <c r="K64" i="9"/>
  <c r="M64" i="9"/>
  <c r="B65" i="9"/>
  <c r="D65" i="9"/>
  <c r="F65" i="9"/>
  <c r="I65" i="9"/>
  <c r="K65" i="9"/>
  <c r="M65" i="9"/>
  <c r="O65" i="9" s="1"/>
  <c r="B66" i="9"/>
  <c r="D66" i="9"/>
  <c r="F66" i="9"/>
  <c r="I66" i="9"/>
  <c r="K66" i="9"/>
  <c r="M66" i="9"/>
  <c r="B67" i="9"/>
  <c r="D67" i="9"/>
  <c r="F67" i="9"/>
  <c r="I67" i="9"/>
  <c r="K67" i="9"/>
  <c r="M67" i="9"/>
  <c r="O67" i="9" s="1"/>
  <c r="B68" i="9"/>
  <c r="D68" i="9"/>
  <c r="F68" i="9"/>
  <c r="I68" i="9"/>
  <c r="K68" i="9"/>
  <c r="M68" i="9"/>
  <c r="B69" i="9"/>
  <c r="D69" i="9"/>
  <c r="F69" i="9"/>
  <c r="I69" i="9"/>
  <c r="K69" i="9"/>
  <c r="M69" i="9"/>
  <c r="O69" i="9" s="1"/>
  <c r="B70" i="9"/>
  <c r="D70" i="9"/>
  <c r="F70" i="9"/>
  <c r="I70" i="9"/>
  <c r="K70" i="9"/>
  <c r="M70" i="9"/>
  <c r="B71" i="9"/>
  <c r="D71" i="9"/>
  <c r="F71" i="9"/>
  <c r="I71" i="9"/>
  <c r="K71" i="9"/>
  <c r="M71" i="9"/>
  <c r="O71" i="9" s="1"/>
  <c r="B72" i="9"/>
  <c r="D72" i="9"/>
  <c r="F72" i="9"/>
  <c r="I72" i="9"/>
  <c r="K72" i="9"/>
  <c r="M72" i="9"/>
  <c r="B73" i="9"/>
  <c r="D73" i="9"/>
  <c r="F73" i="9"/>
  <c r="I73" i="9"/>
  <c r="K73" i="9"/>
  <c r="M73" i="9"/>
  <c r="O73" i="9" s="1"/>
  <c r="B74" i="9"/>
  <c r="D74" i="9"/>
  <c r="F74" i="9"/>
  <c r="I74" i="9"/>
  <c r="K74" i="9"/>
  <c r="M74" i="9"/>
  <c r="B75" i="9"/>
  <c r="D75" i="9"/>
  <c r="F75" i="9"/>
  <c r="I75" i="9"/>
  <c r="K75" i="9"/>
  <c r="M75" i="9"/>
  <c r="O75" i="9" s="1"/>
  <c r="B76" i="9"/>
  <c r="D76" i="9"/>
  <c r="F76" i="9"/>
  <c r="I76" i="9"/>
  <c r="K76" i="9"/>
  <c r="M76" i="9"/>
  <c r="B77" i="9"/>
  <c r="D77" i="9"/>
  <c r="F77" i="9"/>
  <c r="I77" i="9"/>
  <c r="K77" i="9"/>
  <c r="M77" i="9"/>
  <c r="O77" i="9" s="1"/>
  <c r="B78" i="9"/>
  <c r="D78" i="9"/>
  <c r="F78" i="9"/>
  <c r="I78" i="9"/>
  <c r="K78" i="9"/>
  <c r="M78" i="9"/>
  <c r="B79" i="9"/>
  <c r="D79" i="9"/>
  <c r="F79" i="9"/>
  <c r="I79" i="9"/>
  <c r="K79" i="9"/>
  <c r="M79" i="9"/>
  <c r="O79" i="9" s="1"/>
  <c r="B80" i="9"/>
  <c r="D80" i="9"/>
  <c r="F80" i="9"/>
  <c r="I80" i="9"/>
  <c r="K80" i="9"/>
  <c r="M80" i="9"/>
  <c r="B81" i="9"/>
  <c r="D81" i="9"/>
  <c r="F81" i="9"/>
  <c r="I81" i="9"/>
  <c r="K81" i="9"/>
  <c r="M81" i="9"/>
  <c r="O81" i="9" s="1"/>
  <c r="B82" i="9"/>
  <c r="D82" i="9"/>
  <c r="F82" i="9"/>
  <c r="I82" i="9"/>
  <c r="K82" i="9"/>
  <c r="M82" i="9"/>
  <c r="B83" i="9"/>
  <c r="D83" i="9"/>
  <c r="F83" i="9"/>
  <c r="I83" i="9"/>
  <c r="K83" i="9"/>
  <c r="M83" i="9"/>
  <c r="O83" i="9" s="1"/>
  <c r="B84" i="9"/>
  <c r="D84" i="9"/>
  <c r="F84" i="9"/>
  <c r="I84" i="9"/>
  <c r="K84" i="9"/>
  <c r="M84" i="9"/>
  <c r="B85" i="9"/>
  <c r="D85" i="9"/>
  <c r="F85" i="9"/>
  <c r="I85" i="9"/>
  <c r="K85" i="9"/>
  <c r="M85" i="9"/>
  <c r="O85" i="9" s="1"/>
  <c r="B86" i="9"/>
  <c r="D86" i="9"/>
  <c r="F86" i="9"/>
  <c r="I86" i="9"/>
  <c r="K86" i="9"/>
  <c r="M86" i="9"/>
  <c r="B87" i="9"/>
  <c r="D87" i="9"/>
  <c r="F87" i="9"/>
  <c r="I87" i="9"/>
  <c r="K87" i="9"/>
  <c r="M87" i="9"/>
  <c r="O87" i="9" s="1"/>
  <c r="B88" i="9"/>
  <c r="D88" i="9"/>
  <c r="F88" i="9"/>
  <c r="I88" i="9"/>
  <c r="K88" i="9"/>
  <c r="M88" i="9"/>
  <c r="B89" i="9"/>
  <c r="D89" i="9"/>
  <c r="F89" i="9"/>
  <c r="I89" i="9"/>
  <c r="K89" i="9"/>
  <c r="M89" i="9"/>
  <c r="O89" i="9" s="1"/>
  <c r="B90" i="9"/>
  <c r="D90" i="9"/>
  <c r="F90" i="9"/>
  <c r="I90" i="9"/>
  <c r="K90" i="9"/>
  <c r="M90" i="9"/>
  <c r="B91" i="9"/>
  <c r="D91" i="9"/>
  <c r="F91" i="9"/>
  <c r="I91" i="9"/>
  <c r="K91" i="9"/>
  <c r="M91" i="9"/>
  <c r="O91" i="9" s="1"/>
  <c r="B92" i="9"/>
  <c r="D92" i="9"/>
  <c r="F92" i="9"/>
  <c r="I92" i="9"/>
  <c r="K92" i="9"/>
  <c r="M92" i="9"/>
  <c r="B93" i="9"/>
  <c r="D93" i="9"/>
  <c r="F93" i="9"/>
  <c r="I93" i="9"/>
  <c r="K93" i="9"/>
  <c r="M93" i="9"/>
  <c r="O93" i="9" s="1"/>
  <c r="B94" i="9"/>
  <c r="D94" i="9"/>
  <c r="F94" i="9"/>
  <c r="I94" i="9"/>
  <c r="K94" i="9"/>
  <c r="M94" i="9"/>
  <c r="B95" i="9"/>
  <c r="D95" i="9"/>
  <c r="F95" i="9"/>
  <c r="I95" i="9"/>
  <c r="K95" i="9"/>
  <c r="M95" i="9"/>
  <c r="O95" i="9" s="1"/>
  <c r="B96" i="9"/>
  <c r="D96" i="9"/>
  <c r="F96" i="9"/>
  <c r="I96" i="9"/>
  <c r="K96" i="9"/>
  <c r="M96" i="9"/>
  <c r="B97" i="9"/>
  <c r="D97" i="9"/>
  <c r="F97" i="9"/>
  <c r="I97" i="9"/>
  <c r="K97" i="9"/>
  <c r="M97" i="9"/>
  <c r="O97" i="9" s="1"/>
  <c r="B98" i="9"/>
  <c r="D98" i="9"/>
  <c r="F98" i="9"/>
  <c r="I98" i="9"/>
  <c r="K98" i="9"/>
  <c r="M98" i="9"/>
  <c r="B99" i="9"/>
  <c r="D99" i="9"/>
  <c r="F99" i="9"/>
  <c r="I99" i="9"/>
  <c r="K99" i="9"/>
  <c r="M99" i="9"/>
  <c r="O99" i="9" s="1"/>
  <c r="B100" i="9"/>
  <c r="D100" i="9"/>
  <c r="F100" i="9"/>
  <c r="I100" i="9"/>
  <c r="K100" i="9"/>
  <c r="M100" i="9"/>
  <c r="B101" i="9"/>
  <c r="D101" i="9"/>
  <c r="F101" i="9"/>
  <c r="I101" i="9"/>
  <c r="K101" i="9"/>
  <c r="M101" i="9"/>
  <c r="B102" i="9"/>
  <c r="D102" i="9"/>
  <c r="F102" i="9"/>
  <c r="I102" i="9"/>
  <c r="K102" i="9"/>
  <c r="M102" i="9"/>
  <c r="B103" i="9"/>
  <c r="D103" i="9"/>
  <c r="F103" i="9"/>
  <c r="I103" i="9"/>
  <c r="K103" i="9"/>
  <c r="M103" i="9"/>
  <c r="B104" i="9"/>
  <c r="D104" i="9"/>
  <c r="F104" i="9"/>
  <c r="I104" i="9"/>
  <c r="K104" i="9"/>
  <c r="M104" i="9"/>
  <c r="B105" i="9"/>
  <c r="D105" i="9"/>
  <c r="F105" i="9"/>
  <c r="I105" i="9"/>
  <c r="K105" i="9"/>
  <c r="M105" i="9"/>
  <c r="B106" i="9"/>
  <c r="D106" i="9"/>
  <c r="F106" i="9"/>
  <c r="I106" i="9"/>
  <c r="K106" i="9"/>
  <c r="M106" i="9"/>
  <c r="B107" i="9"/>
  <c r="D107" i="9"/>
  <c r="F107" i="9"/>
  <c r="I107" i="9"/>
  <c r="K107" i="9"/>
  <c r="M107" i="9"/>
  <c r="B108" i="9"/>
  <c r="D108" i="9"/>
  <c r="F108" i="9"/>
  <c r="I108" i="9"/>
  <c r="K108" i="9"/>
  <c r="M108" i="9"/>
  <c r="B109" i="9"/>
  <c r="D109" i="9"/>
  <c r="F109" i="9"/>
  <c r="I109" i="9"/>
  <c r="K109" i="9"/>
  <c r="M109" i="9"/>
  <c r="B110" i="9"/>
  <c r="D110" i="9"/>
  <c r="F110" i="9"/>
  <c r="I110" i="9"/>
  <c r="K110" i="9"/>
  <c r="M110" i="9"/>
  <c r="B111" i="9"/>
  <c r="D111" i="9"/>
  <c r="F111" i="9"/>
  <c r="I111" i="9"/>
  <c r="K111" i="9"/>
  <c r="M111" i="9"/>
  <c r="O111" i="9" s="1"/>
  <c r="B112" i="9"/>
  <c r="D112" i="9"/>
  <c r="F112" i="9"/>
  <c r="I112" i="9"/>
  <c r="K112" i="9"/>
  <c r="M112" i="9"/>
  <c r="B113" i="9"/>
  <c r="D113" i="9"/>
  <c r="F113" i="9"/>
  <c r="I113" i="9"/>
  <c r="K113" i="9"/>
  <c r="M113" i="9"/>
  <c r="O113" i="9" s="1"/>
  <c r="B114" i="9"/>
  <c r="D114" i="9"/>
  <c r="F114" i="9"/>
  <c r="I114" i="9"/>
  <c r="K114" i="9"/>
  <c r="M114" i="9"/>
  <c r="B115" i="9"/>
  <c r="D115" i="9"/>
  <c r="F115" i="9"/>
  <c r="I115" i="9"/>
  <c r="K115" i="9"/>
  <c r="M115" i="9"/>
  <c r="O115" i="9" s="1"/>
  <c r="B116" i="9"/>
  <c r="D116" i="9"/>
  <c r="F116" i="9"/>
  <c r="I116" i="9"/>
  <c r="K116" i="9"/>
  <c r="M116" i="9"/>
  <c r="B117" i="9"/>
  <c r="D117" i="9"/>
  <c r="F117" i="9"/>
  <c r="I117" i="9"/>
  <c r="K117" i="9"/>
  <c r="M117" i="9"/>
  <c r="O117" i="9" s="1"/>
  <c r="B118" i="9"/>
  <c r="D118" i="9"/>
  <c r="F118" i="9"/>
  <c r="I118" i="9"/>
  <c r="K118" i="9"/>
  <c r="M118" i="9"/>
  <c r="B119" i="9"/>
  <c r="D119" i="9"/>
  <c r="F119" i="9"/>
  <c r="I119" i="9"/>
  <c r="K119" i="9"/>
  <c r="M119" i="9"/>
  <c r="O119" i="9" s="1"/>
  <c r="B120" i="9"/>
  <c r="D120" i="9"/>
  <c r="F120" i="9"/>
  <c r="I120" i="9"/>
  <c r="K120" i="9"/>
  <c r="M120" i="9"/>
  <c r="B121" i="9"/>
  <c r="D121" i="9"/>
  <c r="F121" i="9"/>
  <c r="I121" i="9"/>
  <c r="K121" i="9"/>
  <c r="M121" i="9"/>
  <c r="O121" i="9" s="1"/>
  <c r="B122" i="9"/>
  <c r="D122" i="9"/>
  <c r="F122" i="9"/>
  <c r="I122" i="9"/>
  <c r="K122" i="9"/>
  <c r="M122" i="9"/>
  <c r="B123" i="9"/>
  <c r="D123" i="9"/>
  <c r="F123" i="9"/>
  <c r="I123" i="9"/>
  <c r="K123" i="9"/>
  <c r="M123" i="9"/>
  <c r="O123" i="9" s="1"/>
  <c r="B124" i="9"/>
  <c r="D124" i="9"/>
  <c r="F124" i="9"/>
  <c r="I124" i="9"/>
  <c r="K124" i="9"/>
  <c r="M124" i="9"/>
  <c r="B125" i="9"/>
  <c r="D125" i="9"/>
  <c r="F125" i="9"/>
  <c r="I125" i="9"/>
  <c r="K125" i="9"/>
  <c r="M125" i="9"/>
  <c r="O125" i="9" s="1"/>
  <c r="B126" i="9"/>
  <c r="D126" i="9"/>
  <c r="F126" i="9"/>
  <c r="I126" i="9"/>
  <c r="K126" i="9"/>
  <c r="M126" i="9"/>
  <c r="B127" i="9"/>
  <c r="D127" i="9"/>
  <c r="F127" i="9"/>
  <c r="I127" i="9"/>
  <c r="K127" i="9"/>
  <c r="M127" i="9"/>
  <c r="O127" i="9" s="1"/>
  <c r="B128" i="9"/>
  <c r="D128" i="9"/>
  <c r="F128" i="9"/>
  <c r="I128" i="9"/>
  <c r="K128" i="9"/>
  <c r="M128" i="9"/>
  <c r="B129" i="9"/>
  <c r="D129" i="9"/>
  <c r="F129" i="9"/>
  <c r="I129" i="9"/>
  <c r="K129" i="9"/>
  <c r="M129" i="9"/>
  <c r="O129" i="9" s="1"/>
  <c r="B130" i="9"/>
  <c r="D130" i="9"/>
  <c r="F130" i="9"/>
  <c r="I130" i="9"/>
  <c r="K130" i="9"/>
  <c r="M130" i="9"/>
  <c r="B131" i="9"/>
  <c r="D131" i="9"/>
  <c r="F131" i="9"/>
  <c r="I131" i="9"/>
  <c r="K131" i="9"/>
  <c r="M131" i="9"/>
  <c r="O131" i="9" s="1"/>
  <c r="B132" i="9"/>
  <c r="D132" i="9"/>
  <c r="F132" i="9"/>
  <c r="I132" i="9"/>
  <c r="K132" i="9"/>
  <c r="M132" i="9"/>
  <c r="B133" i="9"/>
  <c r="D133" i="9"/>
  <c r="F133" i="9"/>
  <c r="I133" i="9"/>
  <c r="K133" i="9"/>
  <c r="M133" i="9"/>
  <c r="O133" i="9" s="1"/>
  <c r="B134" i="9"/>
  <c r="D134" i="9"/>
  <c r="F134" i="9"/>
  <c r="I134" i="9"/>
  <c r="K134" i="9"/>
  <c r="M134" i="9"/>
  <c r="B135" i="9"/>
  <c r="D135" i="9"/>
  <c r="F135" i="9"/>
  <c r="I135" i="9"/>
  <c r="K135" i="9"/>
  <c r="M135" i="9"/>
  <c r="O135" i="9" s="1"/>
  <c r="B136" i="9"/>
  <c r="D136" i="9"/>
  <c r="F136" i="9"/>
  <c r="I136" i="9"/>
  <c r="K136" i="9"/>
  <c r="M136" i="9"/>
  <c r="B137" i="9"/>
  <c r="D137" i="9"/>
  <c r="F137" i="9"/>
  <c r="I137" i="9"/>
  <c r="K137" i="9"/>
  <c r="M137" i="9"/>
  <c r="O137" i="9" s="1"/>
  <c r="B138" i="9"/>
  <c r="D138" i="9"/>
  <c r="F138" i="9"/>
  <c r="I138" i="9"/>
  <c r="K138" i="9"/>
  <c r="M138" i="9"/>
  <c r="B139" i="9"/>
  <c r="D139" i="9"/>
  <c r="F139" i="9"/>
  <c r="I139" i="9"/>
  <c r="K139" i="9"/>
  <c r="M139" i="9"/>
  <c r="O139" i="9" s="1"/>
  <c r="B140" i="9"/>
  <c r="D140" i="9"/>
  <c r="F140" i="9"/>
  <c r="I140" i="9"/>
  <c r="K140" i="9"/>
  <c r="M140" i="9"/>
  <c r="B141" i="9"/>
  <c r="D141" i="9"/>
  <c r="F141" i="9"/>
  <c r="I141" i="9"/>
  <c r="K141" i="9"/>
  <c r="M141" i="9"/>
  <c r="O141" i="9" s="1"/>
  <c r="B142" i="9"/>
  <c r="D142" i="9"/>
  <c r="F142" i="9"/>
  <c r="I142" i="9"/>
  <c r="K142" i="9"/>
  <c r="M142" i="9"/>
  <c r="B143" i="9"/>
  <c r="D143" i="9"/>
  <c r="F143" i="9"/>
  <c r="I143" i="9"/>
  <c r="K143" i="9"/>
  <c r="M143" i="9"/>
  <c r="O143" i="9" s="1"/>
  <c r="B144" i="9"/>
  <c r="D144" i="9"/>
  <c r="F144" i="9"/>
  <c r="I144" i="9"/>
  <c r="K144" i="9"/>
  <c r="M144" i="9"/>
  <c r="B145" i="9"/>
  <c r="D145" i="9"/>
  <c r="F145" i="9"/>
  <c r="I145" i="9"/>
  <c r="K145" i="9"/>
  <c r="M145" i="9"/>
  <c r="O145" i="9" s="1"/>
  <c r="B146" i="9"/>
  <c r="D146" i="9"/>
  <c r="F146" i="9"/>
  <c r="I146" i="9"/>
  <c r="K146" i="9"/>
  <c r="M146" i="9"/>
  <c r="B147" i="9"/>
  <c r="D147" i="9"/>
  <c r="F147" i="9"/>
  <c r="I147" i="9"/>
  <c r="K147" i="9"/>
  <c r="M147" i="9"/>
  <c r="O147" i="9" s="1"/>
  <c r="B148" i="9"/>
  <c r="D148" i="9"/>
  <c r="F148" i="9"/>
  <c r="I148" i="9"/>
  <c r="K148" i="9"/>
  <c r="M148" i="9"/>
  <c r="B149" i="9"/>
  <c r="D149" i="9"/>
  <c r="F149" i="9"/>
  <c r="I149" i="9"/>
  <c r="K149" i="9"/>
  <c r="M149" i="9"/>
  <c r="O149" i="9" s="1"/>
  <c r="B150" i="9"/>
  <c r="D150" i="9"/>
  <c r="F150" i="9"/>
  <c r="I150" i="9"/>
  <c r="K150" i="9"/>
  <c r="M150" i="9"/>
  <c r="B151" i="9"/>
  <c r="D151" i="9"/>
  <c r="F151" i="9"/>
  <c r="I151" i="9"/>
  <c r="K151" i="9"/>
  <c r="M151" i="9"/>
  <c r="O151" i="9" s="1"/>
  <c r="B152" i="9"/>
  <c r="D152" i="9"/>
  <c r="F152" i="9"/>
  <c r="I152" i="9"/>
  <c r="K152" i="9"/>
  <c r="M152" i="9"/>
  <c r="B153" i="9"/>
  <c r="D153" i="9"/>
  <c r="F153" i="9"/>
  <c r="I153" i="9"/>
  <c r="K153" i="9"/>
  <c r="M153" i="9"/>
  <c r="O153" i="9" s="1"/>
  <c r="B154" i="9"/>
  <c r="D154" i="9"/>
  <c r="F154" i="9"/>
  <c r="I154" i="9"/>
  <c r="K154" i="9"/>
  <c r="M154" i="9"/>
  <c r="B155" i="9"/>
  <c r="D155" i="9"/>
  <c r="F155" i="9"/>
  <c r="I155" i="9"/>
  <c r="K155" i="9"/>
  <c r="M155" i="9"/>
  <c r="O155" i="9" s="1"/>
  <c r="B156" i="9"/>
  <c r="D156" i="9"/>
  <c r="F156" i="9"/>
  <c r="I156" i="9"/>
  <c r="K156" i="9"/>
  <c r="M156" i="9"/>
  <c r="B157" i="9"/>
  <c r="D157" i="9"/>
  <c r="F157" i="9"/>
  <c r="I157" i="9"/>
  <c r="K157" i="9"/>
  <c r="M157" i="9"/>
  <c r="O157" i="9" s="1"/>
  <c r="B158" i="9"/>
  <c r="D158" i="9"/>
  <c r="F158" i="9"/>
  <c r="I158" i="9"/>
  <c r="K158" i="9"/>
  <c r="M158" i="9"/>
  <c r="B159" i="9"/>
  <c r="D159" i="9"/>
  <c r="F159" i="9"/>
  <c r="I159" i="9"/>
  <c r="K159" i="9"/>
  <c r="M159" i="9"/>
  <c r="O159" i="9" s="1"/>
  <c r="B160" i="9"/>
  <c r="D160" i="9"/>
  <c r="F160" i="9"/>
  <c r="I160" i="9"/>
  <c r="K160" i="9"/>
  <c r="M160" i="9"/>
  <c r="B161" i="9"/>
  <c r="D161" i="9"/>
  <c r="F161" i="9"/>
  <c r="I161" i="9"/>
  <c r="K161" i="9"/>
  <c r="M161" i="9"/>
  <c r="O161" i="9" s="1"/>
  <c r="B162" i="9"/>
  <c r="D162" i="9"/>
  <c r="F162" i="9"/>
  <c r="I162" i="9"/>
  <c r="K162" i="9"/>
  <c r="M162" i="9"/>
  <c r="B163" i="9"/>
  <c r="D163" i="9"/>
  <c r="F163" i="9"/>
  <c r="I163" i="9"/>
  <c r="K163" i="9"/>
  <c r="M163" i="9"/>
  <c r="O163" i="9" s="1"/>
  <c r="B164" i="9"/>
  <c r="D164" i="9"/>
  <c r="F164" i="9"/>
  <c r="I164" i="9"/>
  <c r="K164" i="9"/>
  <c r="M164" i="9"/>
  <c r="B165" i="9"/>
  <c r="D165" i="9"/>
  <c r="F165" i="9"/>
  <c r="I165" i="9"/>
  <c r="K165" i="9"/>
  <c r="M165" i="9"/>
  <c r="O165" i="9" s="1"/>
  <c r="B166" i="9"/>
  <c r="D166" i="9"/>
  <c r="F166" i="9"/>
  <c r="I166" i="9"/>
  <c r="K166" i="9"/>
  <c r="M166" i="9"/>
  <c r="B167" i="9"/>
  <c r="D167" i="9"/>
  <c r="F167" i="9"/>
  <c r="I167" i="9"/>
  <c r="K167" i="9"/>
  <c r="M167" i="9"/>
  <c r="O167" i="9" s="1"/>
  <c r="B168" i="9"/>
  <c r="D168" i="9"/>
  <c r="F168" i="9"/>
  <c r="I168" i="9"/>
  <c r="K168" i="9"/>
  <c r="M168" i="9"/>
  <c r="B169" i="9"/>
  <c r="D169" i="9"/>
  <c r="F169" i="9"/>
  <c r="I169" i="9"/>
  <c r="K169" i="9"/>
  <c r="M169" i="9"/>
  <c r="O169" i="9" s="1"/>
  <c r="B170" i="9"/>
  <c r="D170" i="9"/>
  <c r="F170" i="9"/>
  <c r="I170" i="9"/>
  <c r="K170" i="9"/>
  <c r="M170" i="9"/>
  <c r="B171" i="9"/>
  <c r="D171" i="9"/>
  <c r="F171" i="9"/>
  <c r="I171" i="9"/>
  <c r="K171" i="9"/>
  <c r="M171" i="9"/>
  <c r="O171" i="9" s="1"/>
  <c r="B172" i="9"/>
  <c r="D172" i="9"/>
  <c r="F172" i="9"/>
  <c r="I172" i="9"/>
  <c r="K172" i="9"/>
  <c r="M172" i="9"/>
  <c r="B173" i="9"/>
  <c r="D173" i="9"/>
  <c r="F173" i="9"/>
  <c r="I173" i="9"/>
  <c r="K173" i="9"/>
  <c r="M173" i="9"/>
  <c r="O173" i="9" s="1"/>
  <c r="B174" i="9"/>
  <c r="D174" i="9"/>
  <c r="F174" i="9"/>
  <c r="I174" i="9"/>
  <c r="K174" i="9"/>
  <c r="M174" i="9"/>
  <c r="B175" i="9"/>
  <c r="D175" i="9"/>
  <c r="F175" i="9"/>
  <c r="I175" i="9"/>
  <c r="K175" i="9"/>
  <c r="M175" i="9"/>
  <c r="O175" i="9" s="1"/>
  <c r="B176" i="9"/>
  <c r="D176" i="9"/>
  <c r="F176" i="9"/>
  <c r="I176" i="9"/>
  <c r="K176" i="9"/>
  <c r="M176" i="9"/>
  <c r="B177" i="9"/>
  <c r="D177" i="9"/>
  <c r="F177" i="9"/>
  <c r="I177" i="9"/>
  <c r="K177" i="9"/>
  <c r="M177" i="9"/>
  <c r="O177" i="9" s="1"/>
  <c r="B178" i="9"/>
  <c r="D178" i="9"/>
  <c r="F178" i="9"/>
  <c r="I178" i="9"/>
  <c r="K178" i="9"/>
  <c r="M178" i="9"/>
  <c r="B179" i="9"/>
  <c r="D179" i="9"/>
  <c r="F179" i="9"/>
  <c r="I179" i="9"/>
  <c r="K179" i="9"/>
  <c r="M179" i="9"/>
  <c r="O179" i="9" s="1"/>
  <c r="B180" i="9"/>
  <c r="D180" i="9"/>
  <c r="F180" i="9"/>
  <c r="I180" i="9"/>
  <c r="K180" i="9"/>
  <c r="M180" i="9"/>
  <c r="B181" i="9"/>
  <c r="D181" i="9"/>
  <c r="F181" i="9"/>
  <c r="I181" i="9"/>
  <c r="K181" i="9"/>
  <c r="M181" i="9"/>
  <c r="O181" i="9" s="1"/>
  <c r="B182" i="9"/>
  <c r="D182" i="9"/>
  <c r="F182" i="9"/>
  <c r="I182" i="9"/>
  <c r="K182" i="9"/>
  <c r="M182" i="9"/>
  <c r="B183" i="9"/>
  <c r="D183" i="9"/>
  <c r="F183" i="9"/>
  <c r="I183" i="9"/>
  <c r="K183" i="9"/>
  <c r="M183" i="9"/>
  <c r="O183" i="9" s="1"/>
  <c r="B184" i="9"/>
  <c r="D184" i="9"/>
  <c r="F184" i="9"/>
  <c r="I184" i="9"/>
  <c r="K184" i="9"/>
  <c r="M184" i="9"/>
  <c r="B185" i="9"/>
  <c r="D185" i="9"/>
  <c r="F185" i="9"/>
  <c r="I185" i="9"/>
  <c r="K185" i="9"/>
  <c r="M185" i="9"/>
  <c r="O185" i="9" s="1"/>
  <c r="B186" i="9"/>
  <c r="D186" i="9"/>
  <c r="F186" i="9"/>
  <c r="I186" i="9"/>
  <c r="K186" i="9"/>
  <c r="M186" i="9"/>
  <c r="B187" i="9"/>
  <c r="D187" i="9"/>
  <c r="F187" i="9"/>
  <c r="I187" i="9"/>
  <c r="K187" i="9"/>
  <c r="M187" i="9"/>
  <c r="O187" i="9" s="1"/>
  <c r="B188" i="9"/>
  <c r="D188" i="9"/>
  <c r="F188" i="9"/>
  <c r="I188" i="9"/>
  <c r="K188" i="9"/>
  <c r="M188" i="9"/>
  <c r="B189" i="9"/>
  <c r="D189" i="9"/>
  <c r="F189" i="9"/>
  <c r="I189" i="9"/>
  <c r="K189" i="9"/>
  <c r="M189" i="9"/>
  <c r="O189" i="9" s="1"/>
  <c r="B190" i="9"/>
  <c r="D190" i="9"/>
  <c r="F190" i="9"/>
  <c r="I190" i="9"/>
  <c r="K190" i="9"/>
  <c r="M190" i="9"/>
  <c r="B191" i="9"/>
  <c r="D191" i="9"/>
  <c r="F191" i="9"/>
  <c r="I191" i="9"/>
  <c r="K191" i="9"/>
  <c r="M191" i="9"/>
  <c r="O191" i="9" s="1"/>
  <c r="B192" i="9"/>
  <c r="D192" i="9"/>
  <c r="F192" i="9"/>
  <c r="I192" i="9"/>
  <c r="K192" i="9"/>
  <c r="M192" i="9"/>
  <c r="B193" i="9"/>
  <c r="D193" i="9"/>
  <c r="F193" i="9"/>
  <c r="I193" i="9"/>
  <c r="K193" i="9"/>
  <c r="M193" i="9"/>
  <c r="O193" i="9" s="1"/>
  <c r="B194" i="9"/>
  <c r="D194" i="9"/>
  <c r="F194" i="9"/>
  <c r="I194" i="9"/>
  <c r="K194" i="9"/>
  <c r="M194" i="9"/>
  <c r="B195" i="9"/>
  <c r="D195" i="9"/>
  <c r="F195" i="9"/>
  <c r="I195" i="9"/>
  <c r="K195" i="9"/>
  <c r="M195" i="9"/>
  <c r="O195" i="9" s="1"/>
  <c r="B196" i="9"/>
  <c r="D196" i="9"/>
  <c r="F196" i="9"/>
  <c r="I196" i="9"/>
  <c r="K196" i="9"/>
  <c r="M196" i="9"/>
  <c r="B197" i="9"/>
  <c r="D197" i="9"/>
  <c r="F197" i="9"/>
  <c r="I197" i="9"/>
  <c r="K197" i="9"/>
  <c r="M197" i="9"/>
  <c r="O197" i="9" s="1"/>
  <c r="B198" i="9"/>
  <c r="D198" i="9"/>
  <c r="F198" i="9"/>
  <c r="I198" i="9"/>
  <c r="K198" i="9"/>
  <c r="M198" i="9"/>
  <c r="B199" i="9"/>
  <c r="D199" i="9"/>
  <c r="F199" i="9"/>
  <c r="I199" i="9"/>
  <c r="K199" i="9"/>
  <c r="M199" i="9"/>
  <c r="O199" i="9" s="1"/>
  <c r="B200" i="9"/>
  <c r="D200" i="9"/>
  <c r="F200" i="9"/>
  <c r="I200" i="9"/>
  <c r="K200" i="9"/>
  <c r="M200" i="9"/>
  <c r="B201" i="9"/>
  <c r="D201" i="9"/>
  <c r="F201" i="9"/>
  <c r="I201" i="9"/>
  <c r="K201" i="9"/>
  <c r="M201" i="9"/>
  <c r="O201" i="9" s="1"/>
  <c r="B202" i="9"/>
  <c r="D202" i="9"/>
  <c r="F202" i="9"/>
  <c r="I202" i="9"/>
  <c r="K202" i="9"/>
  <c r="M202" i="9"/>
  <c r="B203" i="9"/>
  <c r="D203" i="9"/>
  <c r="F203" i="9"/>
  <c r="I203" i="9"/>
  <c r="K203" i="9"/>
  <c r="M203" i="9"/>
  <c r="O203" i="9" s="1"/>
  <c r="B204" i="9"/>
  <c r="D204" i="9"/>
  <c r="F204" i="9"/>
  <c r="I204" i="9"/>
  <c r="K204" i="9"/>
  <c r="M204" i="9"/>
  <c r="B205" i="9"/>
  <c r="D205" i="9"/>
  <c r="F205" i="9"/>
  <c r="I205" i="9"/>
  <c r="K205" i="9"/>
  <c r="M205" i="9"/>
  <c r="O205" i="9" s="1"/>
  <c r="B206" i="9"/>
  <c r="D206" i="9"/>
  <c r="F206" i="9"/>
  <c r="I206" i="9"/>
  <c r="K206" i="9"/>
  <c r="M206" i="9"/>
  <c r="B207" i="9"/>
  <c r="D207" i="9"/>
  <c r="F207" i="9"/>
  <c r="I207" i="9"/>
  <c r="K207" i="9"/>
  <c r="M207" i="9"/>
  <c r="O207" i="9" s="1"/>
  <c r="B208" i="9"/>
  <c r="D208" i="9"/>
  <c r="F208" i="9"/>
  <c r="I208" i="9"/>
  <c r="K208" i="9"/>
  <c r="M208" i="9"/>
  <c r="B209" i="9"/>
  <c r="D209" i="9"/>
  <c r="F209" i="9"/>
  <c r="I209" i="9"/>
  <c r="K209" i="9"/>
  <c r="M209" i="9"/>
  <c r="O209" i="9" s="1"/>
  <c r="B210" i="9"/>
  <c r="D210" i="9"/>
  <c r="F210" i="9"/>
  <c r="I210" i="9"/>
  <c r="K210" i="9"/>
  <c r="M210" i="9"/>
  <c r="B211" i="9"/>
  <c r="D211" i="9"/>
  <c r="F211" i="9"/>
  <c r="I211" i="9"/>
  <c r="K211" i="9"/>
  <c r="M211" i="9"/>
  <c r="O211" i="9" s="1"/>
  <c r="B212" i="9"/>
  <c r="D212" i="9"/>
  <c r="F212" i="9"/>
  <c r="I212" i="9"/>
  <c r="K212" i="9"/>
  <c r="M212" i="9"/>
  <c r="B213" i="9"/>
  <c r="D213" i="9"/>
  <c r="F213" i="9"/>
  <c r="I213" i="9"/>
  <c r="K213" i="9"/>
  <c r="M213" i="9"/>
  <c r="O213" i="9" s="1"/>
  <c r="B214" i="9"/>
  <c r="D214" i="9"/>
  <c r="F214" i="9"/>
  <c r="I214" i="9"/>
  <c r="K214" i="9"/>
  <c r="M214" i="9"/>
  <c r="B215" i="9"/>
  <c r="D215" i="9"/>
  <c r="F215" i="9"/>
  <c r="I215" i="9"/>
  <c r="K215" i="9"/>
  <c r="M215" i="9"/>
  <c r="O215" i="9" s="1"/>
  <c r="B216" i="9"/>
  <c r="D216" i="9"/>
  <c r="F216" i="9"/>
  <c r="I216" i="9"/>
  <c r="K216" i="9"/>
  <c r="M216" i="9"/>
  <c r="B217" i="9"/>
  <c r="D217" i="9"/>
  <c r="F217" i="9"/>
  <c r="I217" i="9"/>
  <c r="K217" i="9"/>
  <c r="M217" i="9"/>
  <c r="O217" i="9" s="1"/>
  <c r="B218" i="9"/>
  <c r="D218" i="9"/>
  <c r="F218" i="9"/>
  <c r="I218" i="9"/>
  <c r="K218" i="9"/>
  <c r="M218" i="9"/>
  <c r="B219" i="9"/>
  <c r="D219" i="9"/>
  <c r="F219" i="9"/>
  <c r="I219" i="9"/>
  <c r="K219" i="9"/>
  <c r="M219" i="9"/>
  <c r="O219" i="9" s="1"/>
  <c r="B220" i="9"/>
  <c r="D220" i="9"/>
  <c r="F220" i="9"/>
  <c r="I220" i="9"/>
  <c r="K220" i="9"/>
  <c r="M220" i="9"/>
  <c r="B221" i="9"/>
  <c r="D221" i="9"/>
  <c r="F221" i="9"/>
  <c r="I221" i="9"/>
  <c r="K221" i="9"/>
  <c r="M221" i="9"/>
  <c r="O221" i="9" s="1"/>
  <c r="B222" i="9"/>
  <c r="D222" i="9"/>
  <c r="F222" i="9"/>
  <c r="I222" i="9"/>
  <c r="K222" i="9"/>
  <c r="M222" i="9"/>
  <c r="B223" i="9"/>
  <c r="D223" i="9"/>
  <c r="F223" i="9"/>
  <c r="I223" i="9"/>
  <c r="K223" i="9"/>
  <c r="M223" i="9"/>
  <c r="O223" i="9" s="1"/>
  <c r="B224" i="9"/>
  <c r="D224" i="9"/>
  <c r="F224" i="9"/>
  <c r="I224" i="9"/>
  <c r="K224" i="9"/>
  <c r="M224" i="9"/>
  <c r="B225" i="9"/>
  <c r="D225" i="9"/>
  <c r="F225" i="9"/>
  <c r="I225" i="9"/>
  <c r="K225" i="9"/>
  <c r="M225" i="9"/>
  <c r="O225" i="9" s="1"/>
  <c r="B226" i="9"/>
  <c r="D226" i="9"/>
  <c r="F226" i="9"/>
  <c r="I226" i="9"/>
  <c r="K226" i="9"/>
  <c r="M226" i="9"/>
  <c r="B227" i="9"/>
  <c r="D227" i="9"/>
  <c r="F227" i="9"/>
  <c r="I227" i="9"/>
  <c r="K227" i="9"/>
  <c r="M227" i="9"/>
  <c r="O227" i="9" s="1"/>
  <c r="B228" i="9"/>
  <c r="D228" i="9"/>
  <c r="F228" i="9"/>
  <c r="I228" i="9"/>
  <c r="K228" i="9"/>
  <c r="M228" i="9"/>
  <c r="B229" i="9"/>
  <c r="D229" i="9"/>
  <c r="F229" i="9"/>
  <c r="I229" i="9"/>
  <c r="K229" i="9"/>
  <c r="M229" i="9"/>
  <c r="O229" i="9" s="1"/>
  <c r="B230" i="9"/>
  <c r="D230" i="9"/>
  <c r="F230" i="9"/>
  <c r="I230" i="9"/>
  <c r="K230" i="9"/>
  <c r="M230" i="9"/>
  <c r="B231" i="9"/>
  <c r="D231" i="9"/>
  <c r="F231" i="9"/>
  <c r="I231" i="9"/>
  <c r="K231" i="9"/>
  <c r="M231" i="9"/>
  <c r="O231" i="9" s="1"/>
  <c r="B232" i="9"/>
  <c r="D232" i="9"/>
  <c r="F232" i="9"/>
  <c r="I232" i="9"/>
  <c r="K232" i="9"/>
  <c r="M232" i="9"/>
  <c r="B233" i="9"/>
  <c r="D233" i="9"/>
  <c r="F233" i="9"/>
  <c r="I233" i="9"/>
  <c r="K233" i="9"/>
  <c r="M233" i="9"/>
  <c r="O233" i="9" s="1"/>
  <c r="B234" i="9"/>
  <c r="D234" i="9"/>
  <c r="F234" i="9"/>
  <c r="I234" i="9"/>
  <c r="K234" i="9"/>
  <c r="M234" i="9"/>
  <c r="B235" i="9"/>
  <c r="D235" i="9"/>
  <c r="F235" i="9"/>
  <c r="I235" i="9"/>
  <c r="K235" i="9"/>
  <c r="M235" i="9"/>
  <c r="O235" i="9" s="1"/>
  <c r="B236" i="9"/>
  <c r="D236" i="9"/>
  <c r="F236" i="9"/>
  <c r="I236" i="9"/>
  <c r="K236" i="9"/>
  <c r="M236" i="9"/>
  <c r="B237" i="9"/>
  <c r="D237" i="9"/>
  <c r="F237" i="9"/>
  <c r="I237" i="9"/>
  <c r="K237" i="9"/>
  <c r="M237" i="9"/>
  <c r="O237" i="9" s="1"/>
  <c r="B238" i="9"/>
  <c r="D238" i="9"/>
  <c r="F238" i="9"/>
  <c r="I238" i="9"/>
  <c r="K238" i="9"/>
  <c r="M238" i="9"/>
  <c r="B239" i="9"/>
  <c r="D239" i="9"/>
  <c r="F239" i="9"/>
  <c r="I239" i="9"/>
  <c r="K239" i="9"/>
  <c r="M239" i="9"/>
  <c r="O239" i="9" s="1"/>
  <c r="B240" i="9"/>
  <c r="D240" i="9"/>
  <c r="F240" i="9"/>
  <c r="I240" i="9"/>
  <c r="K240" i="9"/>
  <c r="M240" i="9"/>
  <c r="B241" i="9"/>
  <c r="D241" i="9"/>
  <c r="F241" i="9"/>
  <c r="I241" i="9"/>
  <c r="K241" i="9"/>
  <c r="M241" i="9"/>
  <c r="O241" i="9" s="1"/>
  <c r="B242" i="9"/>
  <c r="D242" i="9"/>
  <c r="F242" i="9"/>
  <c r="I242" i="9"/>
  <c r="K242" i="9"/>
  <c r="M242" i="9"/>
  <c r="B243" i="9"/>
  <c r="D243" i="9"/>
  <c r="F243" i="9"/>
  <c r="I243" i="9"/>
  <c r="K243" i="9"/>
  <c r="M243" i="9"/>
  <c r="O243" i="9" s="1"/>
  <c r="B244" i="9"/>
  <c r="D244" i="9"/>
  <c r="F244" i="9"/>
  <c r="I244" i="9"/>
  <c r="K244" i="9"/>
  <c r="M244" i="9"/>
  <c r="B245" i="9"/>
  <c r="D245" i="9"/>
  <c r="F245" i="9"/>
  <c r="I245" i="9"/>
  <c r="K245" i="9"/>
  <c r="M245" i="9"/>
  <c r="O245" i="9" s="1"/>
  <c r="B246" i="9"/>
  <c r="D246" i="9"/>
  <c r="F246" i="9"/>
  <c r="I246" i="9"/>
  <c r="K246" i="9"/>
  <c r="M246" i="9"/>
  <c r="B247" i="9"/>
  <c r="D247" i="9"/>
  <c r="F247" i="9"/>
  <c r="I247" i="9"/>
  <c r="K247" i="9"/>
  <c r="M247" i="9"/>
  <c r="O247" i="9" s="1"/>
  <c r="B248" i="9"/>
  <c r="D248" i="9"/>
  <c r="F248" i="9"/>
  <c r="I248" i="9"/>
  <c r="K248" i="9"/>
  <c r="M248" i="9"/>
  <c r="B249" i="9"/>
  <c r="D249" i="9"/>
  <c r="F249" i="9"/>
  <c r="I249" i="9"/>
  <c r="K249" i="9"/>
  <c r="M249" i="9"/>
  <c r="O249" i="9" s="1"/>
  <c r="B250" i="9"/>
  <c r="D250" i="9"/>
  <c r="F250" i="9"/>
  <c r="I250" i="9"/>
  <c r="K250" i="9"/>
  <c r="M250" i="9"/>
  <c r="B251" i="9"/>
  <c r="D251" i="9"/>
  <c r="F251" i="9"/>
  <c r="I251" i="9"/>
  <c r="K251" i="9"/>
  <c r="M251" i="9"/>
  <c r="N251" i="9" s="1"/>
  <c r="B252" i="9"/>
  <c r="D252" i="9"/>
  <c r="F252" i="9"/>
  <c r="I252" i="9"/>
  <c r="K252" i="9"/>
  <c r="M252" i="9"/>
  <c r="B253" i="9"/>
  <c r="D253" i="9"/>
  <c r="F253" i="9"/>
  <c r="I253" i="9"/>
  <c r="K253" i="9"/>
  <c r="M253" i="9"/>
  <c r="N253" i="9" s="1"/>
  <c r="B254" i="9"/>
  <c r="D254" i="9"/>
  <c r="F254" i="9"/>
  <c r="I254" i="9"/>
  <c r="K254" i="9"/>
  <c r="M254" i="9"/>
  <c r="B255" i="9"/>
  <c r="D255" i="9"/>
  <c r="F255" i="9"/>
  <c r="I255" i="9"/>
  <c r="K255" i="9"/>
  <c r="M255" i="9"/>
  <c r="N255" i="9" s="1"/>
  <c r="B256" i="9"/>
  <c r="D256" i="9"/>
  <c r="F256" i="9"/>
  <c r="I256" i="9"/>
  <c r="K256" i="9"/>
  <c r="M256" i="9"/>
  <c r="B257" i="9"/>
  <c r="D257" i="9"/>
  <c r="F257" i="9"/>
  <c r="I257" i="9"/>
  <c r="K257" i="9"/>
  <c r="M257" i="9"/>
  <c r="N257" i="9" s="1"/>
  <c r="B258" i="9"/>
  <c r="D258" i="9"/>
  <c r="F258" i="9"/>
  <c r="I258" i="9"/>
  <c r="K258" i="9"/>
  <c r="M258" i="9"/>
  <c r="B259" i="9"/>
  <c r="D259" i="9"/>
  <c r="F259" i="9"/>
  <c r="I259" i="9"/>
  <c r="K259" i="9"/>
  <c r="M259" i="9"/>
  <c r="N259" i="9" s="1"/>
  <c r="B260" i="9"/>
  <c r="D260" i="9"/>
  <c r="F260" i="9"/>
  <c r="I260" i="9"/>
  <c r="K260" i="9"/>
  <c r="M260" i="9"/>
  <c r="B261" i="9"/>
  <c r="D261" i="9"/>
  <c r="F261" i="9"/>
  <c r="I261" i="9"/>
  <c r="K261" i="9"/>
  <c r="M261" i="9"/>
  <c r="N261" i="9" s="1"/>
  <c r="B262" i="9"/>
  <c r="D262" i="9"/>
  <c r="F262" i="9"/>
  <c r="I262" i="9"/>
  <c r="K262" i="9"/>
  <c r="M262" i="9"/>
  <c r="B263" i="9"/>
  <c r="D263" i="9"/>
  <c r="F263" i="9"/>
  <c r="I263" i="9"/>
  <c r="K263" i="9"/>
  <c r="M263" i="9"/>
  <c r="N263" i="9" s="1"/>
  <c r="B264" i="9"/>
  <c r="D264" i="9"/>
  <c r="F264" i="9"/>
  <c r="I264" i="9"/>
  <c r="K264" i="9"/>
  <c r="M264" i="9"/>
  <c r="B265" i="9"/>
  <c r="D265" i="9"/>
  <c r="F265" i="9"/>
  <c r="I265" i="9"/>
  <c r="K265" i="9"/>
  <c r="M265" i="9"/>
  <c r="N265" i="9" s="1"/>
  <c r="B266" i="9"/>
  <c r="D266" i="9"/>
  <c r="F266" i="9"/>
  <c r="I266" i="9"/>
  <c r="K266" i="9"/>
  <c r="M266" i="9"/>
  <c r="B267" i="9"/>
  <c r="D267" i="9"/>
  <c r="F267" i="9"/>
  <c r="I267" i="9"/>
  <c r="K267" i="9"/>
  <c r="M267" i="9"/>
  <c r="N267" i="9" s="1"/>
  <c r="B268" i="9"/>
  <c r="D268" i="9"/>
  <c r="F268" i="9"/>
  <c r="I268" i="9"/>
  <c r="K268" i="9"/>
  <c r="M268" i="9"/>
  <c r="B269" i="9"/>
  <c r="D269" i="9"/>
  <c r="F269" i="9"/>
  <c r="I269" i="9"/>
  <c r="K269" i="9"/>
  <c r="M269" i="9"/>
  <c r="N269" i="9" s="1"/>
  <c r="B270" i="9"/>
  <c r="D270" i="9"/>
  <c r="F270" i="9"/>
  <c r="I270" i="9"/>
  <c r="K270" i="9"/>
  <c r="M270" i="9"/>
  <c r="B271" i="9"/>
  <c r="D271" i="9"/>
  <c r="F271" i="9"/>
  <c r="I271" i="9"/>
  <c r="K271" i="9"/>
  <c r="M271" i="9"/>
  <c r="N271" i="9" s="1"/>
  <c r="B272" i="9"/>
  <c r="D272" i="9"/>
  <c r="F272" i="9"/>
  <c r="I272" i="9"/>
  <c r="K272" i="9"/>
  <c r="M272" i="9"/>
  <c r="N272" i="9" s="1"/>
  <c r="B273" i="9"/>
  <c r="D273" i="9"/>
  <c r="F273" i="9"/>
  <c r="I273" i="9"/>
  <c r="K273" i="9"/>
  <c r="M273" i="9"/>
  <c r="N273" i="9" s="1"/>
  <c r="B274" i="9"/>
  <c r="D274" i="9"/>
  <c r="F274" i="9"/>
  <c r="I274" i="9"/>
  <c r="K274" i="9"/>
  <c r="M274" i="9"/>
  <c r="B275" i="9"/>
  <c r="D275" i="9"/>
  <c r="F275" i="9"/>
  <c r="I275" i="9"/>
  <c r="K275" i="9"/>
  <c r="M275" i="9"/>
  <c r="N275" i="9" s="1"/>
  <c r="B276" i="9"/>
  <c r="D276" i="9"/>
  <c r="F276" i="9"/>
  <c r="I276" i="9"/>
  <c r="K276" i="9"/>
  <c r="M276" i="9"/>
  <c r="B277" i="9"/>
  <c r="D277" i="9"/>
  <c r="F277" i="9"/>
  <c r="I277" i="9"/>
  <c r="K277" i="9"/>
  <c r="M277" i="9"/>
  <c r="N277" i="9" s="1"/>
  <c r="B278" i="9"/>
  <c r="D278" i="9"/>
  <c r="F278" i="9"/>
  <c r="I278" i="9"/>
  <c r="K278" i="9"/>
  <c r="M278" i="9"/>
  <c r="B279" i="9"/>
  <c r="D279" i="9"/>
  <c r="F279" i="9"/>
  <c r="I279" i="9"/>
  <c r="K279" i="9"/>
  <c r="M279" i="9"/>
  <c r="N279" i="9" s="1"/>
  <c r="B280" i="9"/>
  <c r="D280" i="9"/>
  <c r="F280" i="9"/>
  <c r="I280" i="9"/>
  <c r="K280" i="9"/>
  <c r="M280" i="9"/>
  <c r="O280" i="9" s="1"/>
  <c r="B281" i="9"/>
  <c r="D281" i="9"/>
  <c r="F281" i="9"/>
  <c r="I281" i="9"/>
  <c r="K281" i="9"/>
  <c r="M281" i="9"/>
  <c r="N281" i="9" s="1"/>
  <c r="B282" i="9"/>
  <c r="D282" i="9"/>
  <c r="F282" i="9"/>
  <c r="I282" i="9"/>
  <c r="K282" i="9"/>
  <c r="M282" i="9"/>
  <c r="B283" i="9"/>
  <c r="D283" i="9"/>
  <c r="F283" i="9"/>
  <c r="I283" i="9"/>
  <c r="K283" i="9"/>
  <c r="M283" i="9"/>
  <c r="N283" i="9" s="1"/>
  <c r="B284" i="9"/>
  <c r="D284" i="9"/>
  <c r="F284" i="9"/>
  <c r="I284" i="9"/>
  <c r="K284" i="9"/>
  <c r="M284" i="9"/>
  <c r="O284" i="9" s="1"/>
  <c r="B285" i="9"/>
  <c r="D285" i="9"/>
  <c r="F285" i="9"/>
  <c r="I285" i="9"/>
  <c r="K285" i="9"/>
  <c r="M285" i="9"/>
  <c r="N285" i="9" s="1"/>
  <c r="B286" i="9"/>
  <c r="D286" i="9"/>
  <c r="F286" i="9"/>
  <c r="I286" i="9"/>
  <c r="K286" i="9"/>
  <c r="M286" i="9"/>
  <c r="B287" i="9"/>
  <c r="D287" i="9"/>
  <c r="F287" i="9"/>
  <c r="I287" i="9"/>
  <c r="K287" i="9"/>
  <c r="M287" i="9"/>
  <c r="N287" i="9" s="1"/>
  <c r="B288" i="9"/>
  <c r="D288" i="9"/>
  <c r="F288" i="9"/>
  <c r="I288" i="9"/>
  <c r="K288" i="9"/>
  <c r="M288" i="9"/>
  <c r="N288" i="9" s="1"/>
  <c r="B289" i="9"/>
  <c r="D289" i="9"/>
  <c r="F289" i="9"/>
  <c r="I289" i="9"/>
  <c r="K289" i="9"/>
  <c r="M289" i="9"/>
  <c r="N289" i="9" s="1"/>
  <c r="B290" i="9"/>
  <c r="D290" i="9"/>
  <c r="F290" i="9"/>
  <c r="I290" i="9"/>
  <c r="K290" i="9"/>
  <c r="M290" i="9"/>
  <c r="N290" i="9" s="1"/>
  <c r="B291" i="9"/>
  <c r="D291" i="9"/>
  <c r="F291" i="9"/>
  <c r="I291" i="9"/>
  <c r="K291" i="9"/>
  <c r="M291" i="9"/>
  <c r="N291" i="9" s="1"/>
  <c r="B292" i="9"/>
  <c r="D292" i="9"/>
  <c r="F292" i="9"/>
  <c r="I292" i="9"/>
  <c r="K292" i="9"/>
  <c r="M292" i="9"/>
  <c r="O292" i="9" s="1"/>
  <c r="B293" i="9"/>
  <c r="D293" i="9"/>
  <c r="F293" i="9"/>
  <c r="I293" i="9"/>
  <c r="K293" i="9"/>
  <c r="M293" i="9"/>
  <c r="N293" i="9" s="1"/>
  <c r="B294" i="9"/>
  <c r="D294" i="9"/>
  <c r="F294" i="9"/>
  <c r="I294" i="9"/>
  <c r="K294" i="9"/>
  <c r="M294" i="9"/>
  <c r="N294" i="9" s="1"/>
  <c r="B295" i="9"/>
  <c r="D295" i="9"/>
  <c r="F295" i="9"/>
  <c r="I295" i="9"/>
  <c r="K295" i="9"/>
  <c r="M295" i="9"/>
  <c r="N295" i="9" s="1"/>
  <c r="B296" i="9"/>
  <c r="D296" i="9"/>
  <c r="F296" i="9"/>
  <c r="I296" i="9"/>
  <c r="K296" i="9"/>
  <c r="M296" i="9"/>
  <c r="B297" i="9"/>
  <c r="D297" i="9"/>
  <c r="F297" i="9"/>
  <c r="I297" i="9"/>
  <c r="K297" i="9"/>
  <c r="M297" i="9"/>
  <c r="N297" i="9" s="1"/>
  <c r="B298" i="9"/>
  <c r="D298" i="9"/>
  <c r="F298" i="9"/>
  <c r="I298" i="9"/>
  <c r="K298" i="9"/>
  <c r="M298" i="9"/>
  <c r="O298" i="9" s="1"/>
  <c r="B299" i="9"/>
  <c r="D299" i="9"/>
  <c r="F299" i="9"/>
  <c r="I299" i="9"/>
  <c r="K299" i="9"/>
  <c r="M299" i="9"/>
  <c r="N299" i="9" s="1"/>
  <c r="B300" i="9"/>
  <c r="D300" i="9"/>
  <c r="F300" i="9"/>
  <c r="I300" i="9"/>
  <c r="K300" i="9"/>
  <c r="M300" i="9"/>
  <c r="O300" i="9" s="1"/>
  <c r="B301" i="9"/>
  <c r="D301" i="9"/>
  <c r="F301" i="9"/>
  <c r="I301" i="9"/>
  <c r="K301" i="9"/>
  <c r="M301" i="9"/>
  <c r="N301" i="9" s="1"/>
  <c r="B302" i="9"/>
  <c r="D302" i="9"/>
  <c r="F302" i="9"/>
  <c r="I302" i="9"/>
  <c r="K302" i="9"/>
  <c r="M302" i="9"/>
  <c r="O302" i="9" s="1"/>
  <c r="B303" i="9"/>
  <c r="D303" i="9"/>
  <c r="F303" i="9"/>
  <c r="I303" i="9"/>
  <c r="K303" i="9"/>
  <c r="M303" i="9"/>
  <c r="N303" i="9" s="1"/>
  <c r="B304" i="9"/>
  <c r="D304" i="9"/>
  <c r="F304" i="9"/>
  <c r="I304" i="9"/>
  <c r="K304" i="9"/>
  <c r="M304" i="9"/>
  <c r="N304" i="9" s="1"/>
  <c r="B305" i="9"/>
  <c r="D305" i="9"/>
  <c r="F305" i="9"/>
  <c r="I305" i="9"/>
  <c r="K305" i="9"/>
  <c r="M305" i="9"/>
  <c r="N305" i="9" s="1"/>
  <c r="B306" i="9"/>
  <c r="D306" i="9"/>
  <c r="F306" i="9"/>
  <c r="I306" i="9"/>
  <c r="K306" i="9"/>
  <c r="M306" i="9"/>
  <c r="B307" i="9"/>
  <c r="D307" i="9"/>
  <c r="F307" i="9"/>
  <c r="I307" i="9"/>
  <c r="K307" i="9"/>
  <c r="M307" i="9"/>
  <c r="N307" i="9" s="1"/>
  <c r="B308" i="9"/>
  <c r="D308" i="9"/>
  <c r="F308" i="9"/>
  <c r="I308" i="9"/>
  <c r="K308" i="9"/>
  <c r="M308" i="9"/>
  <c r="N308" i="9" s="1"/>
  <c r="B309" i="9"/>
  <c r="D309" i="9"/>
  <c r="F309" i="9"/>
  <c r="I309" i="9"/>
  <c r="K309" i="9"/>
  <c r="M309" i="9"/>
  <c r="N309" i="9" s="1"/>
  <c r="B310" i="9"/>
  <c r="D310" i="9"/>
  <c r="F310" i="9"/>
  <c r="I310" i="9"/>
  <c r="K310" i="9"/>
  <c r="M310" i="9"/>
  <c r="B311" i="9"/>
  <c r="D311" i="9"/>
  <c r="F311" i="9"/>
  <c r="I311" i="9"/>
  <c r="K311" i="9"/>
  <c r="M311" i="9"/>
  <c r="N311" i="9" s="1"/>
  <c r="B312" i="9"/>
  <c r="D312" i="9"/>
  <c r="F312" i="9"/>
  <c r="I312" i="9"/>
  <c r="K312" i="9"/>
  <c r="M312" i="9"/>
  <c r="O312" i="9" s="1"/>
  <c r="B313" i="9"/>
  <c r="D313" i="9"/>
  <c r="F313" i="9"/>
  <c r="I313" i="9"/>
  <c r="K313" i="9"/>
  <c r="M313" i="9"/>
  <c r="N313" i="9" s="1"/>
  <c r="B314" i="9"/>
  <c r="D314" i="9"/>
  <c r="F314" i="9"/>
  <c r="I314" i="9"/>
  <c r="K314" i="9"/>
  <c r="M314" i="9"/>
  <c r="B315" i="9"/>
  <c r="D315" i="9"/>
  <c r="F315" i="9"/>
  <c r="I315" i="9"/>
  <c r="K315" i="9"/>
  <c r="M315" i="9"/>
  <c r="N315" i="9" s="1"/>
  <c r="B316" i="9"/>
  <c r="D316" i="9"/>
  <c r="F316" i="9"/>
  <c r="I316" i="9"/>
  <c r="K316" i="9"/>
  <c r="M316" i="9"/>
  <c r="O316" i="9" s="1"/>
  <c r="B317" i="9"/>
  <c r="D317" i="9"/>
  <c r="F317" i="9"/>
  <c r="I317" i="9"/>
  <c r="K317" i="9"/>
  <c r="M317" i="9"/>
  <c r="N317" i="9" s="1"/>
  <c r="B318" i="9"/>
  <c r="D318" i="9"/>
  <c r="F318" i="9"/>
  <c r="I318" i="9"/>
  <c r="K318" i="9"/>
  <c r="M318" i="9"/>
  <c r="B319" i="9"/>
  <c r="D319" i="9"/>
  <c r="F319" i="9"/>
  <c r="I319" i="9"/>
  <c r="K319" i="9"/>
  <c r="M319" i="9"/>
  <c r="N319" i="9" s="1"/>
  <c r="B320" i="9"/>
  <c r="D320" i="9"/>
  <c r="F320" i="9"/>
  <c r="I320" i="9"/>
  <c r="K320" i="9"/>
  <c r="M320" i="9"/>
  <c r="N320" i="9" s="1"/>
  <c r="B321" i="9"/>
  <c r="D321" i="9"/>
  <c r="F321" i="9"/>
  <c r="I321" i="9"/>
  <c r="K321" i="9"/>
  <c r="M321" i="9"/>
  <c r="N321" i="9" s="1"/>
  <c r="B322" i="9"/>
  <c r="D322" i="9"/>
  <c r="F322" i="9"/>
  <c r="I322" i="9"/>
  <c r="K322" i="9"/>
  <c r="M322" i="9"/>
  <c r="N322" i="9" s="1"/>
  <c r="B323" i="9"/>
  <c r="D323" i="9"/>
  <c r="F323" i="9"/>
  <c r="I323" i="9"/>
  <c r="K323" i="9"/>
  <c r="M323" i="9"/>
  <c r="N323" i="9" s="1"/>
  <c r="B324" i="9"/>
  <c r="D324" i="9"/>
  <c r="F324" i="9"/>
  <c r="I324" i="9"/>
  <c r="K324" i="9"/>
  <c r="M324" i="9"/>
  <c r="O324" i="9" s="1"/>
  <c r="B325" i="9"/>
  <c r="D325" i="9"/>
  <c r="F325" i="9"/>
  <c r="I325" i="9"/>
  <c r="K325" i="9"/>
  <c r="M325" i="9"/>
  <c r="N325" i="9" s="1"/>
  <c r="B326" i="9"/>
  <c r="D326" i="9"/>
  <c r="F326" i="9"/>
  <c r="I326" i="9"/>
  <c r="K326" i="9"/>
  <c r="M326" i="9"/>
  <c r="N326" i="9" s="1"/>
  <c r="B327" i="9"/>
  <c r="D327" i="9"/>
  <c r="F327" i="9"/>
  <c r="I327" i="9"/>
  <c r="K327" i="9"/>
  <c r="M327" i="9"/>
  <c r="N327" i="9" s="1"/>
  <c r="B328" i="9"/>
  <c r="D328" i="9"/>
  <c r="F328" i="9"/>
  <c r="I328" i="9"/>
  <c r="K328" i="9"/>
  <c r="M328" i="9"/>
  <c r="B329" i="9"/>
  <c r="D329" i="9"/>
  <c r="F329" i="9"/>
  <c r="I329" i="9"/>
  <c r="K329" i="9"/>
  <c r="M329" i="9"/>
  <c r="N329" i="9" s="1"/>
  <c r="B330" i="9"/>
  <c r="D330" i="9"/>
  <c r="F330" i="9"/>
  <c r="I330" i="9"/>
  <c r="K330" i="9"/>
  <c r="M330" i="9"/>
  <c r="O330" i="9" s="1"/>
  <c r="B331" i="9"/>
  <c r="D331" i="9"/>
  <c r="F331" i="9"/>
  <c r="I331" i="9"/>
  <c r="K331" i="9"/>
  <c r="M331" i="9"/>
  <c r="N331" i="9" s="1"/>
  <c r="B332" i="9"/>
  <c r="D332" i="9"/>
  <c r="F332" i="9"/>
  <c r="I332" i="9"/>
  <c r="K332" i="9"/>
  <c r="M332" i="9"/>
  <c r="O332" i="9" s="1"/>
  <c r="B333" i="9"/>
  <c r="D333" i="9"/>
  <c r="F333" i="9"/>
  <c r="I333" i="9"/>
  <c r="K333" i="9"/>
  <c r="M333" i="9"/>
  <c r="N333" i="9" s="1"/>
  <c r="B334" i="9"/>
  <c r="D334" i="9"/>
  <c r="F334" i="9"/>
  <c r="I334" i="9"/>
  <c r="K334" i="9"/>
  <c r="M334" i="9"/>
  <c r="O334" i="9" s="1"/>
  <c r="B335" i="9"/>
  <c r="D335" i="9"/>
  <c r="F335" i="9"/>
  <c r="I335" i="9"/>
  <c r="K335" i="9"/>
  <c r="M335" i="9"/>
  <c r="N335" i="9" s="1"/>
  <c r="B336" i="9"/>
  <c r="D336" i="9"/>
  <c r="F336" i="9"/>
  <c r="I336" i="9"/>
  <c r="K336" i="9"/>
  <c r="M336" i="9"/>
  <c r="N336" i="9" s="1"/>
  <c r="B337" i="9"/>
  <c r="D337" i="9"/>
  <c r="F337" i="9"/>
  <c r="I337" i="9"/>
  <c r="K337" i="9"/>
  <c r="M337" i="9"/>
  <c r="N337" i="9" s="1"/>
  <c r="B338" i="9"/>
  <c r="D338" i="9"/>
  <c r="F338" i="9"/>
  <c r="I338" i="9"/>
  <c r="K338" i="9"/>
  <c r="M338" i="9"/>
  <c r="B339" i="9"/>
  <c r="D339" i="9"/>
  <c r="F339" i="9"/>
  <c r="I339" i="9"/>
  <c r="K339" i="9"/>
  <c r="M339" i="9"/>
  <c r="N339" i="9" s="1"/>
  <c r="B340" i="9"/>
  <c r="D340" i="9"/>
  <c r="F340" i="9"/>
  <c r="I340" i="9"/>
  <c r="K340" i="9"/>
  <c r="M340" i="9"/>
  <c r="N340" i="9" s="1"/>
  <c r="B341" i="9"/>
  <c r="D341" i="9"/>
  <c r="F341" i="9"/>
  <c r="I341" i="9"/>
  <c r="K341" i="9"/>
  <c r="M341" i="9"/>
  <c r="N341" i="9" s="1"/>
  <c r="B342" i="9"/>
  <c r="D342" i="9"/>
  <c r="F342" i="9"/>
  <c r="I342" i="9"/>
  <c r="K342" i="9"/>
  <c r="M342" i="9"/>
  <c r="B343" i="9"/>
  <c r="D343" i="9"/>
  <c r="F343" i="9"/>
  <c r="I343" i="9"/>
  <c r="K343" i="9"/>
  <c r="M343" i="9"/>
  <c r="N343" i="9" s="1"/>
  <c r="B344" i="9"/>
  <c r="D344" i="9"/>
  <c r="F344" i="9"/>
  <c r="I344" i="9"/>
  <c r="K344" i="9"/>
  <c r="M344" i="9"/>
  <c r="O344" i="9" s="1"/>
  <c r="B345" i="9"/>
  <c r="D345" i="9"/>
  <c r="F345" i="9"/>
  <c r="I345" i="9"/>
  <c r="K345" i="9"/>
  <c r="M345" i="9"/>
  <c r="N345" i="9" s="1"/>
  <c r="B346" i="9"/>
  <c r="D346" i="9"/>
  <c r="F346" i="9"/>
  <c r="I346" i="9"/>
  <c r="K346" i="9"/>
  <c r="M346" i="9"/>
  <c r="B347" i="9"/>
  <c r="D347" i="9"/>
  <c r="F347" i="9"/>
  <c r="I347" i="9"/>
  <c r="K347" i="9"/>
  <c r="M347" i="9"/>
  <c r="N347" i="9" s="1"/>
  <c r="B348" i="9"/>
  <c r="D348" i="9"/>
  <c r="F348" i="9"/>
  <c r="I348" i="9"/>
  <c r="K348" i="9"/>
  <c r="M348" i="9"/>
  <c r="O348" i="9" s="1"/>
  <c r="B349" i="9"/>
  <c r="D349" i="9"/>
  <c r="F349" i="9"/>
  <c r="I349" i="9"/>
  <c r="K349" i="9"/>
  <c r="M349" i="9"/>
  <c r="N349" i="9" s="1"/>
  <c r="B350" i="9"/>
  <c r="D350" i="9"/>
  <c r="F350" i="9"/>
  <c r="I350" i="9"/>
  <c r="K350" i="9"/>
  <c r="M350" i="9"/>
  <c r="B351" i="9"/>
  <c r="D351" i="9"/>
  <c r="F351" i="9"/>
  <c r="I351" i="9"/>
  <c r="K351" i="9"/>
  <c r="M351" i="9"/>
  <c r="N351" i="9" s="1"/>
  <c r="B352" i="9"/>
  <c r="D352" i="9"/>
  <c r="F352" i="9"/>
  <c r="I352" i="9"/>
  <c r="K352" i="9"/>
  <c r="M352" i="9"/>
  <c r="N352" i="9" s="1"/>
  <c r="B353" i="9"/>
  <c r="D353" i="9"/>
  <c r="F353" i="9"/>
  <c r="I353" i="9"/>
  <c r="K353" i="9"/>
  <c r="M353" i="9"/>
  <c r="N353" i="9" s="1"/>
  <c r="B354" i="9"/>
  <c r="D354" i="9"/>
  <c r="F354" i="9"/>
  <c r="I354" i="9"/>
  <c r="K354" i="9"/>
  <c r="M354" i="9"/>
  <c r="N354" i="9" s="1"/>
  <c r="B355" i="9"/>
  <c r="D355" i="9"/>
  <c r="F355" i="9"/>
  <c r="I355" i="9"/>
  <c r="K355" i="9"/>
  <c r="M355" i="9"/>
  <c r="N355" i="9" s="1"/>
  <c r="B356" i="9"/>
  <c r="D356" i="9"/>
  <c r="F356" i="9"/>
  <c r="I356" i="9"/>
  <c r="K356" i="9"/>
  <c r="M356" i="9"/>
  <c r="O356" i="9" s="1"/>
  <c r="B357" i="9"/>
  <c r="D357" i="9"/>
  <c r="F357" i="9"/>
  <c r="I357" i="9"/>
  <c r="K357" i="9"/>
  <c r="M357" i="9"/>
  <c r="N357" i="9" s="1"/>
  <c r="B358" i="9"/>
  <c r="D358" i="9"/>
  <c r="F358" i="9"/>
  <c r="I358" i="9"/>
  <c r="K358" i="9"/>
  <c r="M358" i="9"/>
  <c r="N358" i="9" s="1"/>
  <c r="B359" i="9"/>
  <c r="D359" i="9"/>
  <c r="F359" i="9"/>
  <c r="I359" i="9"/>
  <c r="K359" i="9"/>
  <c r="M359" i="9"/>
  <c r="N359" i="9" s="1"/>
  <c r="B360" i="9"/>
  <c r="D360" i="9"/>
  <c r="F360" i="9"/>
  <c r="I360" i="9"/>
  <c r="K360" i="9"/>
  <c r="M360" i="9"/>
  <c r="B361" i="9"/>
  <c r="D361" i="9"/>
  <c r="F361" i="9"/>
  <c r="I361" i="9"/>
  <c r="K361" i="9"/>
  <c r="M361" i="9"/>
  <c r="N361" i="9" s="1"/>
  <c r="B362" i="9"/>
  <c r="D362" i="9"/>
  <c r="F362" i="9"/>
  <c r="I362" i="9"/>
  <c r="K362" i="9"/>
  <c r="M362" i="9"/>
  <c r="O362" i="9" s="1"/>
  <c r="B363" i="9"/>
  <c r="D363" i="9"/>
  <c r="F363" i="9"/>
  <c r="I363" i="9"/>
  <c r="K363" i="9"/>
  <c r="M363" i="9"/>
  <c r="N363" i="9" s="1"/>
  <c r="B364" i="9"/>
  <c r="D364" i="9"/>
  <c r="F364" i="9"/>
  <c r="I364" i="9"/>
  <c r="K364" i="9"/>
  <c r="M364" i="9"/>
  <c r="O364" i="9" s="1"/>
  <c r="B365" i="9"/>
  <c r="D365" i="9"/>
  <c r="F365" i="9"/>
  <c r="I365" i="9"/>
  <c r="K365" i="9"/>
  <c r="M365" i="9"/>
  <c r="N365" i="9" s="1"/>
  <c r="B366" i="9"/>
  <c r="D366" i="9"/>
  <c r="F366" i="9"/>
  <c r="I366" i="9"/>
  <c r="K366" i="9"/>
  <c r="M366" i="9"/>
  <c r="O366" i="9" s="1"/>
  <c r="B367" i="9"/>
  <c r="D367" i="9"/>
  <c r="F367" i="9"/>
  <c r="I367" i="9"/>
  <c r="K367" i="9"/>
  <c r="M367" i="9"/>
  <c r="N367" i="9" s="1"/>
  <c r="B368" i="9"/>
  <c r="D368" i="9"/>
  <c r="F368" i="9"/>
  <c r="I368" i="9"/>
  <c r="K368" i="9"/>
  <c r="M368" i="9"/>
  <c r="N368" i="9" s="1"/>
  <c r="B369" i="9"/>
  <c r="D369" i="9"/>
  <c r="F369" i="9"/>
  <c r="I369" i="9"/>
  <c r="K369" i="9"/>
  <c r="M369" i="9"/>
  <c r="N369" i="9" s="1"/>
  <c r="B370" i="9"/>
  <c r="D370" i="9"/>
  <c r="F370" i="9"/>
  <c r="I370" i="9"/>
  <c r="K370" i="9"/>
  <c r="M370" i="9"/>
  <c r="B371" i="9"/>
  <c r="D371" i="9"/>
  <c r="F371" i="9"/>
  <c r="I371" i="9"/>
  <c r="K371" i="9"/>
  <c r="M371" i="9"/>
  <c r="N371" i="9" s="1"/>
  <c r="B372" i="9"/>
  <c r="D372" i="9"/>
  <c r="F372" i="9"/>
  <c r="I372" i="9"/>
  <c r="K372" i="9"/>
  <c r="M372" i="9"/>
  <c r="N372" i="9" s="1"/>
  <c r="B373" i="9"/>
  <c r="D373" i="9"/>
  <c r="F373" i="9"/>
  <c r="I373" i="9"/>
  <c r="K373" i="9"/>
  <c r="M373" i="9"/>
  <c r="N373" i="9" s="1"/>
  <c r="B374" i="9"/>
  <c r="D374" i="9"/>
  <c r="F374" i="9"/>
  <c r="I374" i="9"/>
  <c r="K374" i="9"/>
  <c r="M374" i="9"/>
  <c r="B375" i="9"/>
  <c r="D375" i="9"/>
  <c r="F375" i="9"/>
  <c r="I375" i="9"/>
  <c r="K375" i="9"/>
  <c r="M375" i="9"/>
  <c r="N375" i="9" s="1"/>
  <c r="B376" i="9"/>
  <c r="D376" i="9"/>
  <c r="F376" i="9"/>
  <c r="I376" i="9"/>
  <c r="K376" i="9"/>
  <c r="M376" i="9"/>
  <c r="O376" i="9" s="1"/>
  <c r="B377" i="9"/>
  <c r="D377" i="9"/>
  <c r="F377" i="9"/>
  <c r="I377" i="9"/>
  <c r="K377" i="9"/>
  <c r="M377" i="9"/>
  <c r="N377" i="9" s="1"/>
  <c r="B378" i="9"/>
  <c r="D378" i="9"/>
  <c r="F378" i="9"/>
  <c r="I378" i="9"/>
  <c r="K378" i="9"/>
  <c r="M378" i="9"/>
  <c r="B379" i="9"/>
  <c r="D379" i="9"/>
  <c r="F379" i="9"/>
  <c r="I379" i="9"/>
  <c r="K379" i="9"/>
  <c r="M379" i="9"/>
  <c r="N379" i="9" s="1"/>
  <c r="B380" i="9"/>
  <c r="D380" i="9"/>
  <c r="F380" i="9"/>
  <c r="I380" i="9"/>
  <c r="K380" i="9"/>
  <c r="M380" i="9"/>
  <c r="O380" i="9" s="1"/>
  <c r="B381" i="9"/>
  <c r="D381" i="9"/>
  <c r="F381" i="9"/>
  <c r="I381" i="9"/>
  <c r="K381" i="9"/>
  <c r="M381" i="9"/>
  <c r="N381" i="9" s="1"/>
  <c r="B382" i="9"/>
  <c r="D382" i="9"/>
  <c r="F382" i="9"/>
  <c r="I382" i="9"/>
  <c r="K382" i="9"/>
  <c r="M382" i="9"/>
  <c r="B383" i="9"/>
  <c r="D383" i="9"/>
  <c r="F383" i="9"/>
  <c r="I383" i="9"/>
  <c r="K383" i="9"/>
  <c r="M383" i="9"/>
  <c r="N383" i="9" s="1"/>
  <c r="B384" i="9"/>
  <c r="D384" i="9"/>
  <c r="F384" i="9"/>
  <c r="I384" i="9"/>
  <c r="K384" i="9"/>
  <c r="M384" i="9"/>
  <c r="N384" i="9" s="1"/>
  <c r="B385" i="9"/>
  <c r="D385" i="9"/>
  <c r="F385" i="9"/>
  <c r="I385" i="9"/>
  <c r="K385" i="9"/>
  <c r="M385" i="9"/>
  <c r="N385" i="9" s="1"/>
  <c r="B386" i="9"/>
  <c r="D386" i="9"/>
  <c r="F386" i="9"/>
  <c r="I386" i="9"/>
  <c r="K386" i="9"/>
  <c r="M386" i="9"/>
  <c r="N386" i="9" s="1"/>
  <c r="B387" i="9"/>
  <c r="D387" i="9"/>
  <c r="F387" i="9"/>
  <c r="I387" i="9"/>
  <c r="K387" i="9"/>
  <c r="M387" i="9"/>
  <c r="N387" i="9" s="1"/>
  <c r="B388" i="9"/>
  <c r="D388" i="9"/>
  <c r="F388" i="9"/>
  <c r="I388" i="9"/>
  <c r="K388" i="9"/>
  <c r="M388" i="9"/>
  <c r="O388" i="9" s="1"/>
  <c r="B389" i="9"/>
  <c r="D389" i="9"/>
  <c r="F389" i="9"/>
  <c r="I389" i="9"/>
  <c r="K389" i="9"/>
  <c r="M389" i="9"/>
  <c r="N389" i="9" s="1"/>
  <c r="B390" i="9"/>
  <c r="D390" i="9"/>
  <c r="F390" i="9"/>
  <c r="I390" i="9"/>
  <c r="K390" i="9"/>
  <c r="M390" i="9"/>
  <c r="N390" i="9" s="1"/>
  <c r="B391" i="9"/>
  <c r="D391" i="9"/>
  <c r="F391" i="9"/>
  <c r="I391" i="9"/>
  <c r="K391" i="9"/>
  <c r="M391" i="9"/>
  <c r="N391" i="9" s="1"/>
  <c r="B392" i="9"/>
  <c r="D392" i="9"/>
  <c r="F392" i="9"/>
  <c r="I392" i="9"/>
  <c r="K392" i="9"/>
  <c r="M392" i="9"/>
  <c r="B393" i="9"/>
  <c r="D393" i="9"/>
  <c r="F393" i="9"/>
  <c r="I393" i="9"/>
  <c r="K393" i="9"/>
  <c r="M393" i="9"/>
  <c r="N393" i="9" s="1"/>
  <c r="B394" i="9"/>
  <c r="D394" i="9"/>
  <c r="F394" i="9"/>
  <c r="I394" i="9"/>
  <c r="K394" i="9"/>
  <c r="M394" i="9"/>
  <c r="O394" i="9" s="1"/>
  <c r="B395" i="9"/>
  <c r="D395" i="9"/>
  <c r="F395" i="9"/>
  <c r="I395" i="9"/>
  <c r="K395" i="9"/>
  <c r="M395" i="9"/>
  <c r="N395" i="9" s="1"/>
  <c r="B396" i="9"/>
  <c r="D396" i="9"/>
  <c r="F396" i="9"/>
  <c r="I396" i="9"/>
  <c r="K396" i="9"/>
  <c r="M396" i="9"/>
  <c r="N396" i="9" s="1"/>
  <c r="B397" i="9"/>
  <c r="D397" i="9"/>
  <c r="F397" i="9"/>
  <c r="I397" i="9"/>
  <c r="K397" i="9"/>
  <c r="M397" i="9"/>
  <c r="N397" i="9" s="1"/>
  <c r="B398" i="9"/>
  <c r="D398" i="9"/>
  <c r="F398" i="9"/>
  <c r="I398" i="9"/>
  <c r="K398" i="9"/>
  <c r="M398" i="9"/>
  <c r="O398" i="9" s="1"/>
  <c r="B399" i="9"/>
  <c r="D399" i="9"/>
  <c r="F399" i="9"/>
  <c r="I399" i="9"/>
  <c r="K399" i="9"/>
  <c r="M399" i="9"/>
  <c r="N399" i="9" s="1"/>
  <c r="B400" i="9"/>
  <c r="D400" i="9"/>
  <c r="F400" i="9"/>
  <c r="I400" i="9"/>
  <c r="K400" i="9"/>
  <c r="M400" i="9"/>
  <c r="N400" i="9" s="1"/>
  <c r="B401" i="9"/>
  <c r="D401" i="9"/>
  <c r="F401" i="9"/>
  <c r="I401" i="9"/>
  <c r="K401" i="9"/>
  <c r="M401" i="9"/>
  <c r="N401" i="9" s="1"/>
  <c r="B402" i="9"/>
  <c r="D402" i="9"/>
  <c r="F402" i="9"/>
  <c r="I402" i="9"/>
  <c r="K402" i="9"/>
  <c r="M402" i="9"/>
  <c r="B403" i="9"/>
  <c r="D403" i="9"/>
  <c r="F403" i="9"/>
  <c r="I403" i="9"/>
  <c r="K403" i="9"/>
  <c r="M403" i="9"/>
  <c r="N403" i="9" s="1"/>
  <c r="B404" i="9"/>
  <c r="D404" i="9"/>
  <c r="F404" i="9"/>
  <c r="I404" i="9"/>
  <c r="K404" i="9"/>
  <c r="M404" i="9"/>
  <c r="N404" i="9" s="1"/>
  <c r="B405" i="9"/>
  <c r="D405" i="9"/>
  <c r="F405" i="9"/>
  <c r="I405" i="9"/>
  <c r="K405" i="9"/>
  <c r="M405" i="9"/>
  <c r="N405" i="9" s="1"/>
  <c r="B406" i="9"/>
  <c r="D406" i="9"/>
  <c r="F406" i="9"/>
  <c r="I406" i="9"/>
  <c r="K406" i="9"/>
  <c r="M406" i="9"/>
  <c r="B407" i="9"/>
  <c r="D407" i="9"/>
  <c r="F407" i="9"/>
  <c r="I407" i="9"/>
  <c r="K407" i="9"/>
  <c r="M407" i="9"/>
  <c r="N407" i="9" s="1"/>
  <c r="B408" i="9"/>
  <c r="D408" i="9"/>
  <c r="F408" i="9"/>
  <c r="I408" i="9"/>
  <c r="K408" i="9"/>
  <c r="M408" i="9"/>
  <c r="O408" i="9" s="1"/>
  <c r="B409" i="9"/>
  <c r="D409" i="9"/>
  <c r="F409" i="9"/>
  <c r="I409" i="9"/>
  <c r="K409" i="9"/>
  <c r="M409" i="9"/>
  <c r="N409" i="9" s="1"/>
  <c r="B410" i="9"/>
  <c r="D410" i="9"/>
  <c r="F410" i="9"/>
  <c r="I410" i="9"/>
  <c r="K410" i="9"/>
  <c r="M410" i="9"/>
  <c r="B411" i="9"/>
  <c r="D411" i="9"/>
  <c r="F411" i="9"/>
  <c r="I411" i="9"/>
  <c r="K411" i="9"/>
  <c r="M411" i="9"/>
  <c r="N411" i="9" s="1"/>
  <c r="B412" i="9"/>
  <c r="D412" i="9"/>
  <c r="F412" i="9"/>
  <c r="I412" i="9"/>
  <c r="K412" i="9"/>
  <c r="M412" i="9"/>
  <c r="O412" i="9" s="1"/>
  <c r="B413" i="9"/>
  <c r="D413" i="9"/>
  <c r="F413" i="9"/>
  <c r="I413" i="9"/>
  <c r="K413" i="9"/>
  <c r="M413" i="9"/>
  <c r="N413" i="9" s="1"/>
  <c r="B414" i="9"/>
  <c r="D414" i="9"/>
  <c r="F414" i="9"/>
  <c r="I414" i="9"/>
  <c r="K414" i="9"/>
  <c r="M414" i="9"/>
  <c r="B415" i="9"/>
  <c r="D415" i="9"/>
  <c r="F415" i="9"/>
  <c r="I415" i="9"/>
  <c r="K415" i="9"/>
  <c r="M415" i="9"/>
  <c r="N415" i="9" s="1"/>
  <c r="B416" i="9"/>
  <c r="D416" i="9"/>
  <c r="F416" i="9"/>
  <c r="I416" i="9"/>
  <c r="K416" i="9"/>
  <c r="M416" i="9"/>
  <c r="N416" i="9" s="1"/>
  <c r="B417" i="9"/>
  <c r="D417" i="9"/>
  <c r="F417" i="9"/>
  <c r="I417" i="9"/>
  <c r="K417" i="9"/>
  <c r="M417" i="9"/>
  <c r="N417" i="9" s="1"/>
  <c r="B418" i="9"/>
  <c r="D418" i="9"/>
  <c r="F418" i="9"/>
  <c r="I418" i="9"/>
  <c r="K418" i="9"/>
  <c r="M418" i="9"/>
  <c r="N418" i="9" s="1"/>
  <c r="B419" i="9"/>
  <c r="D419" i="9"/>
  <c r="F419" i="9"/>
  <c r="I419" i="9"/>
  <c r="K419" i="9"/>
  <c r="M419" i="9"/>
  <c r="N419" i="9" s="1"/>
  <c r="B420" i="9"/>
  <c r="D420" i="9"/>
  <c r="F420" i="9"/>
  <c r="I420" i="9"/>
  <c r="K420" i="9"/>
  <c r="M420" i="9"/>
  <c r="O420" i="9" s="1"/>
  <c r="B421" i="9"/>
  <c r="D421" i="9"/>
  <c r="F421" i="9"/>
  <c r="I421" i="9"/>
  <c r="K421" i="9"/>
  <c r="M421" i="9"/>
  <c r="N421" i="9" s="1"/>
  <c r="B422" i="9"/>
  <c r="D422" i="9"/>
  <c r="F422" i="9"/>
  <c r="I422" i="9"/>
  <c r="K422" i="9"/>
  <c r="M422" i="9"/>
  <c r="N422" i="9" s="1"/>
  <c r="B423" i="9"/>
  <c r="D423" i="9"/>
  <c r="F423" i="9"/>
  <c r="I423" i="9"/>
  <c r="K423" i="9"/>
  <c r="M423" i="9"/>
  <c r="N423" i="9" s="1"/>
  <c r="B424" i="9"/>
  <c r="D424" i="9"/>
  <c r="F424" i="9"/>
  <c r="I424" i="9"/>
  <c r="K424" i="9"/>
  <c r="M424" i="9"/>
  <c r="B425" i="9"/>
  <c r="D425" i="9"/>
  <c r="F425" i="9"/>
  <c r="I425" i="9"/>
  <c r="K425" i="9"/>
  <c r="M425" i="9"/>
  <c r="N425" i="9" s="1"/>
  <c r="B426" i="9"/>
  <c r="D426" i="9"/>
  <c r="F426" i="9"/>
  <c r="I426" i="9"/>
  <c r="K426" i="9"/>
  <c r="M426" i="9"/>
  <c r="O426" i="9" s="1"/>
  <c r="B427" i="9"/>
  <c r="D427" i="9"/>
  <c r="F427" i="9"/>
  <c r="I427" i="9"/>
  <c r="K427" i="9"/>
  <c r="M427" i="9"/>
  <c r="N427" i="9" s="1"/>
  <c r="B428" i="9"/>
  <c r="D428" i="9"/>
  <c r="F428" i="9"/>
  <c r="I428" i="9"/>
  <c r="K428" i="9"/>
  <c r="M428" i="9"/>
  <c r="N428" i="9" s="1"/>
  <c r="B429" i="9"/>
  <c r="D429" i="9"/>
  <c r="F429" i="9"/>
  <c r="I429" i="9"/>
  <c r="K429" i="9"/>
  <c r="M429" i="9"/>
  <c r="N429" i="9" s="1"/>
  <c r="B430" i="9"/>
  <c r="D430" i="9"/>
  <c r="F430" i="9"/>
  <c r="I430" i="9"/>
  <c r="K430" i="9"/>
  <c r="M430" i="9"/>
  <c r="N430" i="9" s="1"/>
  <c r="B431" i="9"/>
  <c r="D431" i="9"/>
  <c r="F431" i="9"/>
  <c r="I431" i="9"/>
  <c r="K431" i="9"/>
  <c r="M431" i="9"/>
  <c r="O431" i="9" s="1"/>
  <c r="B432" i="9"/>
  <c r="D432" i="9"/>
  <c r="F432" i="9"/>
  <c r="I432" i="9"/>
  <c r="K432" i="9"/>
  <c r="M432" i="9"/>
  <c r="O432" i="9" s="1"/>
  <c r="B433" i="9"/>
  <c r="D433" i="9"/>
  <c r="F433" i="9"/>
  <c r="I433" i="9"/>
  <c r="K433" i="9"/>
  <c r="M433" i="9"/>
  <c r="O433" i="9" s="1"/>
  <c r="B434" i="9"/>
  <c r="D434" i="9"/>
  <c r="F434" i="9"/>
  <c r="I434" i="9"/>
  <c r="K434" i="9"/>
  <c r="M434" i="9"/>
  <c r="B435" i="9"/>
  <c r="D435" i="9"/>
  <c r="F435" i="9"/>
  <c r="I435" i="9"/>
  <c r="K435" i="9"/>
  <c r="M435" i="9"/>
  <c r="O435" i="9" s="1"/>
  <c r="B436" i="9"/>
  <c r="D436" i="9"/>
  <c r="F436" i="9"/>
  <c r="I436" i="9"/>
  <c r="K436" i="9"/>
  <c r="M436" i="9"/>
  <c r="O436" i="9" s="1"/>
  <c r="B437" i="9"/>
  <c r="D437" i="9"/>
  <c r="F437" i="9"/>
  <c r="I437" i="9"/>
  <c r="K437" i="9"/>
  <c r="M437" i="9"/>
  <c r="O437" i="9" s="1"/>
  <c r="B438" i="9"/>
  <c r="D438" i="9"/>
  <c r="F438" i="9"/>
  <c r="I438" i="9"/>
  <c r="K438" i="9"/>
  <c r="M438" i="9"/>
  <c r="B439" i="9"/>
  <c r="D439" i="9"/>
  <c r="F439" i="9"/>
  <c r="I439" i="9"/>
  <c r="K439" i="9"/>
  <c r="M439" i="9"/>
  <c r="O439" i="9" s="1"/>
  <c r="B440" i="9"/>
  <c r="D440" i="9"/>
  <c r="F440" i="9"/>
  <c r="I440" i="9"/>
  <c r="K440" i="9"/>
  <c r="M440" i="9"/>
  <c r="O440" i="9" s="1"/>
  <c r="B441" i="9"/>
  <c r="D441" i="9"/>
  <c r="F441" i="9"/>
  <c r="I441" i="9"/>
  <c r="K441" i="9"/>
  <c r="M441" i="9"/>
  <c r="O441" i="9" s="1"/>
  <c r="B442" i="9"/>
  <c r="D442" i="9"/>
  <c r="F442" i="9"/>
  <c r="I442" i="9"/>
  <c r="K442" i="9"/>
  <c r="M442" i="9"/>
  <c r="B443" i="9"/>
  <c r="D443" i="9"/>
  <c r="F443" i="9"/>
  <c r="I443" i="9"/>
  <c r="K443" i="9"/>
  <c r="M443" i="9"/>
  <c r="O443" i="9" s="1"/>
  <c r="B444" i="9"/>
  <c r="D444" i="9"/>
  <c r="F444" i="9"/>
  <c r="I444" i="9"/>
  <c r="K444" i="9"/>
  <c r="M444" i="9"/>
  <c r="O444" i="9" s="1"/>
  <c r="B445" i="9"/>
  <c r="D445" i="9"/>
  <c r="F445" i="9"/>
  <c r="I445" i="9"/>
  <c r="K445" i="9"/>
  <c r="M445" i="9"/>
  <c r="O445" i="9" s="1"/>
  <c r="B446" i="9"/>
  <c r="D446" i="9"/>
  <c r="F446" i="9"/>
  <c r="I446" i="9"/>
  <c r="K446" i="9"/>
  <c r="M446" i="9"/>
  <c r="B447" i="9"/>
  <c r="D447" i="9"/>
  <c r="F447" i="9"/>
  <c r="I447" i="9"/>
  <c r="K447" i="9"/>
  <c r="M447" i="9"/>
  <c r="O447" i="9" s="1"/>
  <c r="B448" i="9"/>
  <c r="D448" i="9"/>
  <c r="F448" i="9"/>
  <c r="I448" i="9"/>
  <c r="K448" i="9"/>
  <c r="M448" i="9"/>
  <c r="N448" i="9" s="1"/>
  <c r="B449" i="9"/>
  <c r="D449" i="9"/>
  <c r="F449" i="9"/>
  <c r="I449" i="9"/>
  <c r="K449" i="9"/>
  <c r="M449" i="9"/>
  <c r="O449" i="9" s="1"/>
  <c r="B450" i="9"/>
  <c r="D450" i="9"/>
  <c r="F450" i="9"/>
  <c r="I450" i="9"/>
  <c r="K450" i="9"/>
  <c r="M450" i="9"/>
  <c r="B451" i="9"/>
  <c r="D451" i="9"/>
  <c r="F451" i="9"/>
  <c r="I451" i="9"/>
  <c r="K451" i="9"/>
  <c r="M451" i="9"/>
  <c r="O451" i="9" s="1"/>
  <c r="B452" i="9"/>
  <c r="D452" i="9"/>
  <c r="F452" i="9"/>
  <c r="I452" i="9"/>
  <c r="K452" i="9"/>
  <c r="M452" i="9"/>
  <c r="N452" i="9" s="1"/>
  <c r="B453" i="9"/>
  <c r="D453" i="9"/>
  <c r="F453" i="9"/>
  <c r="I453" i="9"/>
  <c r="K453" i="9"/>
  <c r="M453" i="9"/>
  <c r="O453" i="9" s="1"/>
  <c r="B454" i="9"/>
  <c r="D454" i="9"/>
  <c r="F454" i="9"/>
  <c r="I454" i="9"/>
  <c r="K454" i="9"/>
  <c r="M454" i="9"/>
  <c r="B455" i="9"/>
  <c r="D455" i="9"/>
  <c r="F455" i="9"/>
  <c r="I455" i="9"/>
  <c r="K455" i="9"/>
  <c r="M455" i="9"/>
  <c r="O455" i="9" s="1"/>
  <c r="B456" i="9"/>
  <c r="D456" i="9"/>
  <c r="F456" i="9"/>
  <c r="I456" i="9"/>
  <c r="K456" i="9"/>
  <c r="M456" i="9"/>
  <c r="B457" i="9"/>
  <c r="D457" i="9"/>
  <c r="F457" i="9"/>
  <c r="I457" i="9"/>
  <c r="K457" i="9"/>
  <c r="M457" i="9"/>
  <c r="O457" i="9" s="1"/>
  <c r="B458" i="9"/>
  <c r="D458" i="9"/>
  <c r="F458" i="9"/>
  <c r="I458" i="9"/>
  <c r="K458" i="9"/>
  <c r="M458" i="9"/>
  <c r="O458" i="9" s="1"/>
  <c r="B459" i="9"/>
  <c r="D459" i="9"/>
  <c r="F459" i="9"/>
  <c r="I459" i="9"/>
  <c r="K459" i="9"/>
  <c r="M459" i="9"/>
  <c r="O459" i="9" s="1"/>
  <c r="B460" i="9"/>
  <c r="D460" i="9"/>
  <c r="F460" i="9"/>
  <c r="I460" i="9"/>
  <c r="K460" i="9"/>
  <c r="M460" i="9"/>
  <c r="O460" i="9" s="1"/>
  <c r="B461" i="9"/>
  <c r="D461" i="9"/>
  <c r="F461" i="9"/>
  <c r="I461" i="9"/>
  <c r="K461" i="9"/>
  <c r="M461" i="9"/>
  <c r="O461" i="9" s="1"/>
  <c r="B462" i="9"/>
  <c r="D462" i="9"/>
  <c r="F462" i="9"/>
  <c r="I462" i="9"/>
  <c r="K462" i="9"/>
  <c r="M462" i="9"/>
  <c r="O462" i="9" s="1"/>
  <c r="B463" i="9"/>
  <c r="D463" i="9"/>
  <c r="F463" i="9"/>
  <c r="I463" i="9"/>
  <c r="K463" i="9"/>
  <c r="M463" i="9"/>
  <c r="O463" i="9" s="1"/>
  <c r="B464" i="9"/>
  <c r="D464" i="9"/>
  <c r="F464" i="9"/>
  <c r="I464" i="9"/>
  <c r="K464" i="9"/>
  <c r="M464" i="9"/>
  <c r="O464" i="9" s="1"/>
  <c r="B465" i="9"/>
  <c r="D465" i="9"/>
  <c r="F465" i="9"/>
  <c r="I465" i="9"/>
  <c r="K465" i="9"/>
  <c r="M465" i="9"/>
  <c r="O465" i="9" s="1"/>
  <c r="B466" i="9"/>
  <c r="D466" i="9"/>
  <c r="F466" i="9"/>
  <c r="I466" i="9"/>
  <c r="K466" i="9"/>
  <c r="M466" i="9"/>
  <c r="N466" i="9" s="1"/>
  <c r="B467" i="9"/>
  <c r="D467" i="9"/>
  <c r="F467" i="9"/>
  <c r="I467" i="9"/>
  <c r="K467" i="9"/>
  <c r="M467" i="9"/>
  <c r="O467" i="9" s="1"/>
  <c r="B468" i="9"/>
  <c r="D468" i="9"/>
  <c r="F468" i="9"/>
  <c r="I468" i="9"/>
  <c r="K468" i="9"/>
  <c r="M468" i="9"/>
  <c r="O468" i="9" s="1"/>
  <c r="B469" i="9"/>
  <c r="D469" i="9"/>
  <c r="F469" i="9"/>
  <c r="I469" i="9"/>
  <c r="K469" i="9"/>
  <c r="M469" i="9"/>
  <c r="O469" i="9" s="1"/>
  <c r="B470" i="9"/>
  <c r="D470" i="9"/>
  <c r="F470" i="9"/>
  <c r="I470" i="9"/>
  <c r="K470" i="9"/>
  <c r="M470" i="9"/>
  <c r="N470" i="9" s="1"/>
  <c r="B471" i="9"/>
  <c r="D471" i="9"/>
  <c r="F471" i="9"/>
  <c r="I471" i="9"/>
  <c r="K471" i="9"/>
  <c r="M471" i="9"/>
  <c r="O471" i="9" s="1"/>
  <c r="B472" i="9"/>
  <c r="D472" i="9"/>
  <c r="F472" i="9"/>
  <c r="I472" i="9"/>
  <c r="K472" i="9"/>
  <c r="M472" i="9"/>
  <c r="O472" i="9" s="1"/>
  <c r="B473" i="9"/>
  <c r="D473" i="9"/>
  <c r="F473" i="9"/>
  <c r="I473" i="9"/>
  <c r="K473" i="9"/>
  <c r="M473" i="9"/>
  <c r="B474" i="9"/>
  <c r="D474" i="9"/>
  <c r="F474" i="9"/>
  <c r="I474" i="9"/>
  <c r="K474" i="9"/>
  <c r="M474" i="9"/>
  <c r="N474" i="9" s="1"/>
  <c r="B475" i="9"/>
  <c r="D475" i="9"/>
  <c r="F475" i="9"/>
  <c r="I475" i="9"/>
  <c r="K475" i="9"/>
  <c r="M475" i="9"/>
  <c r="B476" i="9"/>
  <c r="D476" i="9"/>
  <c r="F476" i="9"/>
  <c r="I476" i="9"/>
  <c r="K476" i="9"/>
  <c r="M476" i="9"/>
  <c r="N476" i="9" s="1"/>
  <c r="B477" i="9"/>
  <c r="D477" i="9"/>
  <c r="F477" i="9"/>
  <c r="I477" i="9"/>
  <c r="K477" i="9"/>
  <c r="M477" i="9"/>
  <c r="B478" i="9"/>
  <c r="D478" i="9"/>
  <c r="F478" i="9"/>
  <c r="I478" i="9"/>
  <c r="K478" i="9"/>
  <c r="M478" i="9"/>
  <c r="N478" i="9" s="1"/>
  <c r="B479" i="9"/>
  <c r="D479" i="9"/>
  <c r="F479" i="9"/>
  <c r="I479" i="9"/>
  <c r="K479" i="9"/>
  <c r="M479" i="9"/>
  <c r="B480" i="9"/>
  <c r="D480" i="9"/>
  <c r="F480" i="9"/>
  <c r="I480" i="9"/>
  <c r="K480" i="9"/>
  <c r="M480" i="9"/>
  <c r="O480" i="9" s="1"/>
  <c r="B481" i="9"/>
  <c r="D481" i="9"/>
  <c r="F481" i="9"/>
  <c r="I481" i="9"/>
  <c r="K481" i="9"/>
  <c r="M481" i="9"/>
  <c r="B482" i="9"/>
  <c r="D482" i="9"/>
  <c r="F482" i="9"/>
  <c r="I482" i="9"/>
  <c r="K482" i="9"/>
  <c r="M482" i="9"/>
  <c r="N482" i="9" s="1"/>
  <c r="B483" i="9"/>
  <c r="D483" i="9"/>
  <c r="F483" i="9"/>
  <c r="I483" i="9"/>
  <c r="K483" i="9"/>
  <c r="M483" i="9"/>
  <c r="B484" i="9"/>
  <c r="D484" i="9"/>
  <c r="F484" i="9"/>
  <c r="I484" i="9"/>
  <c r="K484" i="9"/>
  <c r="M484" i="9"/>
  <c r="N484" i="9" s="1"/>
  <c r="B485" i="9"/>
  <c r="D485" i="9"/>
  <c r="F485" i="9"/>
  <c r="I485" i="9"/>
  <c r="K485" i="9"/>
  <c r="M485" i="9"/>
  <c r="B486" i="9"/>
  <c r="D486" i="9"/>
  <c r="F486" i="9"/>
  <c r="I486" i="9"/>
  <c r="K486" i="9"/>
  <c r="M486" i="9"/>
  <c r="N486" i="9" s="1"/>
  <c r="B487" i="9"/>
  <c r="D487" i="9"/>
  <c r="F487" i="9"/>
  <c r="I487" i="9"/>
  <c r="K487" i="9"/>
  <c r="M487" i="9"/>
  <c r="B488" i="9"/>
  <c r="D488" i="9"/>
  <c r="F488" i="9"/>
  <c r="I488" i="9"/>
  <c r="K488" i="9"/>
  <c r="M488" i="9"/>
  <c r="B489" i="9"/>
  <c r="D489" i="9"/>
  <c r="F489" i="9"/>
  <c r="I489" i="9"/>
  <c r="K489" i="9"/>
  <c r="M489" i="9"/>
  <c r="B490" i="9"/>
  <c r="D490" i="9"/>
  <c r="F490" i="9"/>
  <c r="I490" i="9"/>
  <c r="K490" i="9"/>
  <c r="M490" i="9"/>
  <c r="N490" i="9" s="1"/>
  <c r="B491" i="9"/>
  <c r="D491" i="9"/>
  <c r="F491" i="9"/>
  <c r="I491" i="9"/>
  <c r="K491" i="9"/>
  <c r="M491" i="9"/>
  <c r="B492" i="9"/>
  <c r="D492" i="9"/>
  <c r="F492" i="9"/>
  <c r="I492" i="9"/>
  <c r="K492" i="9"/>
  <c r="M492" i="9"/>
  <c r="O492" i="9" s="1"/>
  <c r="B493" i="9"/>
  <c r="D493" i="9"/>
  <c r="F493" i="9"/>
  <c r="I493" i="9"/>
  <c r="K493" i="9"/>
  <c r="M493" i="9"/>
  <c r="B494" i="9"/>
  <c r="D494" i="9"/>
  <c r="F494" i="9"/>
  <c r="I494" i="9"/>
  <c r="K494" i="9"/>
  <c r="M494" i="9"/>
  <c r="N494" i="9" s="1"/>
  <c r="B495" i="9"/>
  <c r="D495" i="9"/>
  <c r="F495" i="9"/>
  <c r="I495" i="9"/>
  <c r="K495" i="9"/>
  <c r="M495" i="9"/>
  <c r="B496" i="9"/>
  <c r="D496" i="9"/>
  <c r="F496" i="9"/>
  <c r="I496" i="9"/>
  <c r="K496" i="9"/>
  <c r="M496" i="9"/>
  <c r="O496" i="9" s="1"/>
  <c r="B497" i="9"/>
  <c r="D497" i="9"/>
  <c r="F497" i="9"/>
  <c r="I497" i="9"/>
  <c r="K497" i="9"/>
  <c r="M497" i="9"/>
  <c r="B498" i="9"/>
  <c r="D498" i="9"/>
  <c r="F498" i="9"/>
  <c r="I498" i="9"/>
  <c r="K498" i="9"/>
  <c r="M498" i="9"/>
  <c r="N498" i="9" s="1"/>
  <c r="B499" i="9"/>
  <c r="D499" i="9"/>
  <c r="F499" i="9"/>
  <c r="I499" i="9"/>
  <c r="K499" i="9"/>
  <c r="M499" i="9"/>
  <c r="B500" i="9"/>
  <c r="D500" i="9"/>
  <c r="F500" i="9"/>
  <c r="I500" i="9"/>
  <c r="K500" i="9"/>
  <c r="M500" i="9"/>
  <c r="O500" i="9" s="1"/>
  <c r="B501" i="9"/>
  <c r="D501" i="9"/>
  <c r="F501" i="9"/>
  <c r="I501" i="9"/>
  <c r="K501" i="9"/>
  <c r="M501" i="9"/>
  <c r="B502" i="9"/>
  <c r="D502" i="9"/>
  <c r="F502" i="9"/>
  <c r="I502" i="9"/>
  <c r="K502" i="9"/>
  <c r="M502" i="9"/>
  <c r="N502" i="9" s="1"/>
  <c r="B503" i="9"/>
  <c r="D503" i="9"/>
  <c r="F503" i="9"/>
  <c r="I503" i="9"/>
  <c r="K503" i="9"/>
  <c r="M503" i="9"/>
  <c r="B504" i="9"/>
  <c r="D504" i="9"/>
  <c r="F504" i="9"/>
  <c r="I504" i="9"/>
  <c r="K504" i="9"/>
  <c r="M504" i="9"/>
  <c r="O504" i="9" s="1"/>
  <c r="B505" i="9"/>
  <c r="D505" i="9"/>
  <c r="F505" i="9"/>
  <c r="I505" i="9"/>
  <c r="K505" i="9"/>
  <c r="M505" i="9"/>
  <c r="B506" i="9"/>
  <c r="D506" i="9"/>
  <c r="F506" i="9"/>
  <c r="I506" i="9"/>
  <c r="K506" i="9"/>
  <c r="M506" i="9"/>
  <c r="N506" i="9" s="1"/>
  <c r="B507" i="9"/>
  <c r="D507" i="9"/>
  <c r="F507" i="9"/>
  <c r="I507" i="9"/>
  <c r="K507" i="9"/>
  <c r="M507" i="9"/>
  <c r="B508" i="9"/>
  <c r="D508" i="9"/>
  <c r="F508" i="9"/>
  <c r="I508" i="9"/>
  <c r="K508" i="9"/>
  <c r="M508" i="9"/>
  <c r="N508" i="9" s="1"/>
  <c r="B509" i="9"/>
  <c r="D509" i="9"/>
  <c r="F509" i="9"/>
  <c r="I509" i="9"/>
  <c r="K509" i="9"/>
  <c r="M509" i="9"/>
  <c r="B510" i="9"/>
  <c r="D510" i="9"/>
  <c r="F510" i="9"/>
  <c r="I510" i="9"/>
  <c r="K510" i="9"/>
  <c r="M510" i="9"/>
  <c r="N510" i="9" s="1"/>
  <c r="B511" i="9"/>
  <c r="D511" i="9"/>
  <c r="F511" i="9"/>
  <c r="I511" i="9"/>
  <c r="K511" i="9"/>
  <c r="M511" i="9"/>
  <c r="B512" i="9"/>
  <c r="D512" i="9"/>
  <c r="F512" i="9"/>
  <c r="I512" i="9"/>
  <c r="K512" i="9"/>
  <c r="M512" i="9"/>
  <c r="O512" i="9" s="1"/>
  <c r="B513" i="9"/>
  <c r="D513" i="9"/>
  <c r="F513" i="9"/>
  <c r="I513" i="9"/>
  <c r="K513" i="9"/>
  <c r="M513" i="9"/>
  <c r="B514" i="9"/>
  <c r="D514" i="9"/>
  <c r="F514" i="9"/>
  <c r="I514" i="9"/>
  <c r="K514" i="9"/>
  <c r="M514" i="9"/>
  <c r="N514" i="9" s="1"/>
  <c r="B515" i="9"/>
  <c r="D515" i="9"/>
  <c r="F515" i="9"/>
  <c r="I515" i="9"/>
  <c r="K515" i="9"/>
  <c r="M515" i="9"/>
  <c r="B516" i="9"/>
  <c r="D516" i="9"/>
  <c r="F516" i="9"/>
  <c r="I516" i="9"/>
  <c r="K516" i="9"/>
  <c r="M516" i="9"/>
  <c r="N516" i="9" s="1"/>
  <c r="B517" i="9"/>
  <c r="D517" i="9"/>
  <c r="F517" i="9"/>
  <c r="I517" i="9"/>
  <c r="K517" i="9"/>
  <c r="M517" i="9"/>
  <c r="B518" i="9"/>
  <c r="D518" i="9"/>
  <c r="F518" i="9"/>
  <c r="I518" i="9"/>
  <c r="K518" i="9"/>
  <c r="M518" i="9"/>
  <c r="N518" i="9" s="1"/>
  <c r="B519" i="9"/>
  <c r="D519" i="9"/>
  <c r="F519" i="9"/>
  <c r="I519" i="9"/>
  <c r="K519" i="9"/>
  <c r="M519" i="9"/>
  <c r="B520" i="9"/>
  <c r="D520" i="9"/>
  <c r="F520" i="9"/>
  <c r="I520" i="9"/>
  <c r="K520" i="9"/>
  <c r="M520" i="9"/>
  <c r="O520" i="9" s="1"/>
  <c r="B521" i="9"/>
  <c r="D521" i="9"/>
  <c r="F521" i="9"/>
  <c r="I521" i="9"/>
  <c r="K521" i="9"/>
  <c r="M521" i="9"/>
  <c r="B522" i="9"/>
  <c r="D522" i="9"/>
  <c r="F522" i="9"/>
  <c r="I522" i="9"/>
  <c r="K522" i="9"/>
  <c r="M522" i="9"/>
  <c r="N522" i="9" s="1"/>
  <c r="B523" i="9"/>
  <c r="D523" i="9"/>
  <c r="F523" i="9"/>
  <c r="I523" i="9"/>
  <c r="K523" i="9"/>
  <c r="M523" i="9"/>
  <c r="B524" i="9"/>
  <c r="D524" i="9"/>
  <c r="F524" i="9"/>
  <c r="I524" i="9"/>
  <c r="K524" i="9"/>
  <c r="M524" i="9"/>
  <c r="N524" i="9" s="1"/>
  <c r="B525" i="9"/>
  <c r="D525" i="9"/>
  <c r="F525" i="9"/>
  <c r="I525" i="9"/>
  <c r="K525" i="9"/>
  <c r="M525" i="9"/>
  <c r="B526" i="9"/>
  <c r="D526" i="9"/>
  <c r="F526" i="9"/>
  <c r="I526" i="9"/>
  <c r="K526" i="9"/>
  <c r="M526" i="9"/>
  <c r="N526" i="9" s="1"/>
  <c r="B527" i="9"/>
  <c r="D527" i="9"/>
  <c r="F527" i="9"/>
  <c r="I527" i="9"/>
  <c r="K527" i="9"/>
  <c r="M527" i="9"/>
  <c r="B528" i="9"/>
  <c r="D528" i="9"/>
  <c r="F528" i="9"/>
  <c r="I528" i="9"/>
  <c r="K528" i="9"/>
  <c r="M528" i="9"/>
  <c r="O528" i="9" s="1"/>
  <c r="B529" i="9"/>
  <c r="D529" i="9"/>
  <c r="F529" i="9"/>
  <c r="I529" i="9"/>
  <c r="K529" i="9"/>
  <c r="M529" i="9"/>
  <c r="B530" i="9"/>
  <c r="D530" i="9"/>
  <c r="F530" i="9"/>
  <c r="I530" i="9"/>
  <c r="K530" i="9"/>
  <c r="M530" i="9"/>
  <c r="N530" i="9" s="1"/>
  <c r="B531" i="9"/>
  <c r="D531" i="9"/>
  <c r="F531" i="9"/>
  <c r="I531" i="9"/>
  <c r="K531" i="9"/>
  <c r="M531" i="9"/>
  <c r="B532" i="9"/>
  <c r="D532" i="9"/>
  <c r="F532" i="9"/>
  <c r="I532" i="9"/>
  <c r="K532" i="9"/>
  <c r="M532" i="9"/>
  <c r="N532" i="9" s="1"/>
  <c r="B533" i="9"/>
  <c r="D533" i="9"/>
  <c r="F533" i="9"/>
  <c r="I533" i="9"/>
  <c r="K533" i="9"/>
  <c r="M533" i="9"/>
  <c r="B534" i="9"/>
  <c r="D534" i="9"/>
  <c r="F534" i="9"/>
  <c r="I534" i="9"/>
  <c r="K534" i="9"/>
  <c r="M534" i="9"/>
  <c r="O534" i="9" s="1"/>
  <c r="B535" i="9"/>
  <c r="D535" i="9"/>
  <c r="F535" i="9"/>
  <c r="I535" i="9"/>
  <c r="K535" i="9"/>
  <c r="M535" i="9"/>
  <c r="B536" i="9"/>
  <c r="D536" i="9"/>
  <c r="F536" i="9"/>
  <c r="I536" i="9"/>
  <c r="K536" i="9"/>
  <c r="M536" i="9"/>
  <c r="N536" i="9" s="1"/>
  <c r="B537" i="9"/>
  <c r="D537" i="9"/>
  <c r="F537" i="9"/>
  <c r="I537" i="9"/>
  <c r="K537" i="9"/>
  <c r="M537" i="9"/>
  <c r="B538" i="9"/>
  <c r="D538" i="9"/>
  <c r="F538" i="9"/>
  <c r="I538" i="9"/>
  <c r="K538" i="9"/>
  <c r="M538" i="9"/>
  <c r="O538" i="9" s="1"/>
  <c r="B539" i="9"/>
  <c r="D539" i="9"/>
  <c r="F539" i="9"/>
  <c r="I539" i="9"/>
  <c r="K539" i="9"/>
  <c r="M539" i="9"/>
  <c r="B540" i="9"/>
  <c r="D540" i="9"/>
  <c r="F540" i="9"/>
  <c r="I540" i="9"/>
  <c r="K540" i="9"/>
  <c r="M540" i="9"/>
  <c r="O540" i="9" s="1"/>
  <c r="B541" i="9"/>
  <c r="D541" i="9"/>
  <c r="F541" i="9"/>
  <c r="I541" i="9"/>
  <c r="K541" i="9"/>
  <c r="M541" i="9"/>
  <c r="B542" i="9"/>
  <c r="D542" i="9"/>
  <c r="F542" i="9"/>
  <c r="I542" i="9"/>
  <c r="K542" i="9"/>
  <c r="M542" i="9"/>
  <c r="O542" i="9" s="1"/>
  <c r="B543" i="9"/>
  <c r="D543" i="9"/>
  <c r="F543" i="9"/>
  <c r="I543" i="9"/>
  <c r="K543" i="9"/>
  <c r="M543" i="9"/>
  <c r="B544" i="9"/>
  <c r="D544" i="9"/>
  <c r="F544" i="9"/>
  <c r="I544" i="9"/>
  <c r="K544" i="9"/>
  <c r="M544" i="9"/>
  <c r="N544" i="9" s="1"/>
  <c r="B545" i="9"/>
  <c r="D545" i="9"/>
  <c r="F545" i="9"/>
  <c r="I545" i="9"/>
  <c r="K545" i="9"/>
  <c r="M545" i="9"/>
  <c r="B546" i="9"/>
  <c r="D546" i="9"/>
  <c r="F546" i="9"/>
  <c r="I546" i="9"/>
  <c r="K546" i="9"/>
  <c r="M546" i="9"/>
  <c r="O546" i="9" s="1"/>
  <c r="B547" i="9"/>
  <c r="D547" i="9"/>
  <c r="F547" i="9"/>
  <c r="I547" i="9"/>
  <c r="K547" i="9"/>
  <c r="M547" i="9"/>
  <c r="B548" i="9"/>
  <c r="D548" i="9"/>
  <c r="F548" i="9"/>
  <c r="I548" i="9"/>
  <c r="K548" i="9"/>
  <c r="M548" i="9"/>
  <c r="O548" i="9" s="1"/>
  <c r="B549" i="9"/>
  <c r="D549" i="9"/>
  <c r="F549" i="9"/>
  <c r="I549" i="9"/>
  <c r="K549" i="9"/>
  <c r="M549" i="9"/>
  <c r="B550" i="9"/>
  <c r="D550" i="9"/>
  <c r="F550" i="9"/>
  <c r="I550" i="9"/>
  <c r="K550" i="9"/>
  <c r="M550" i="9"/>
  <c r="O550" i="9" s="1"/>
  <c r="B551" i="9"/>
  <c r="D551" i="9"/>
  <c r="F551" i="9"/>
  <c r="I551" i="9"/>
  <c r="K551" i="9"/>
  <c r="M551" i="9"/>
  <c r="B552" i="9"/>
  <c r="D552" i="9"/>
  <c r="F552" i="9"/>
  <c r="I552" i="9"/>
  <c r="K552" i="9"/>
  <c r="M552" i="9"/>
  <c r="N552" i="9" s="1"/>
  <c r="B553" i="9"/>
  <c r="D553" i="9"/>
  <c r="F553" i="9"/>
  <c r="I553" i="9"/>
  <c r="K553" i="9"/>
  <c r="M553" i="9"/>
  <c r="B554" i="9"/>
  <c r="D554" i="9"/>
  <c r="F554" i="9"/>
  <c r="I554" i="9"/>
  <c r="K554" i="9"/>
  <c r="M554" i="9"/>
  <c r="O554" i="9" s="1"/>
  <c r="B555" i="9"/>
  <c r="D555" i="9"/>
  <c r="F555" i="9"/>
  <c r="I555" i="9"/>
  <c r="K555" i="9"/>
  <c r="M555" i="9"/>
  <c r="B556" i="9"/>
  <c r="D556" i="9"/>
  <c r="F556" i="9"/>
  <c r="I556" i="9"/>
  <c r="K556" i="9"/>
  <c r="M556" i="9"/>
  <c r="O556" i="9" s="1"/>
  <c r="B557" i="9"/>
  <c r="D557" i="9"/>
  <c r="F557" i="9"/>
  <c r="I557" i="9"/>
  <c r="K557" i="9"/>
  <c r="M557" i="9"/>
  <c r="B558" i="9"/>
  <c r="D558" i="9"/>
  <c r="F558" i="9"/>
  <c r="I558" i="9"/>
  <c r="K558" i="9"/>
  <c r="M558" i="9"/>
  <c r="O558" i="9" s="1"/>
  <c r="B559" i="9"/>
  <c r="D559" i="9"/>
  <c r="F559" i="9"/>
  <c r="I559" i="9"/>
  <c r="K559" i="9"/>
  <c r="M559" i="9"/>
  <c r="B560" i="9"/>
  <c r="D560" i="9"/>
  <c r="F560" i="9"/>
  <c r="I560" i="9"/>
  <c r="K560" i="9"/>
  <c r="M560" i="9"/>
  <c r="N560" i="9" s="1"/>
  <c r="B561" i="9"/>
  <c r="D561" i="9"/>
  <c r="F561" i="9"/>
  <c r="I561" i="9"/>
  <c r="K561" i="9"/>
  <c r="M561" i="9"/>
  <c r="B562" i="9"/>
  <c r="D562" i="9"/>
  <c r="F562" i="9"/>
  <c r="I562" i="9"/>
  <c r="K562" i="9"/>
  <c r="M562" i="9"/>
  <c r="O562" i="9" s="1"/>
  <c r="B563" i="9"/>
  <c r="D563" i="9"/>
  <c r="F563" i="9"/>
  <c r="I563" i="9"/>
  <c r="K563" i="9"/>
  <c r="M563" i="9"/>
  <c r="B564" i="9"/>
  <c r="D564" i="9"/>
  <c r="F564" i="9"/>
  <c r="I564" i="9"/>
  <c r="K564" i="9"/>
  <c r="M564" i="9"/>
  <c r="O564" i="9" s="1"/>
  <c r="B565" i="9"/>
  <c r="D565" i="9"/>
  <c r="F565" i="9"/>
  <c r="I565" i="9"/>
  <c r="K565" i="9"/>
  <c r="M565" i="9"/>
  <c r="B566" i="9"/>
  <c r="D566" i="9"/>
  <c r="F566" i="9"/>
  <c r="I566" i="9"/>
  <c r="K566" i="9"/>
  <c r="M566" i="9"/>
  <c r="O566" i="9" s="1"/>
  <c r="B567" i="9"/>
  <c r="D567" i="9"/>
  <c r="F567" i="9"/>
  <c r="I567" i="9"/>
  <c r="K567" i="9"/>
  <c r="M567" i="9"/>
  <c r="B568" i="9"/>
  <c r="D568" i="9"/>
  <c r="F568" i="9"/>
  <c r="I568" i="9"/>
  <c r="K568" i="9"/>
  <c r="M568" i="9"/>
  <c r="N568" i="9" s="1"/>
  <c r="B569" i="9"/>
  <c r="D569" i="9"/>
  <c r="F569" i="9"/>
  <c r="I569" i="9"/>
  <c r="K569" i="9"/>
  <c r="M569" i="9"/>
  <c r="B570" i="9"/>
  <c r="D570" i="9"/>
  <c r="F570" i="9"/>
  <c r="I570" i="9"/>
  <c r="K570" i="9"/>
  <c r="M570" i="9"/>
  <c r="O570" i="9" s="1"/>
  <c r="B571" i="9"/>
  <c r="D571" i="9"/>
  <c r="F571" i="9"/>
  <c r="I571" i="9"/>
  <c r="K571" i="9"/>
  <c r="M571" i="9"/>
  <c r="B572" i="9"/>
  <c r="D572" i="9"/>
  <c r="F572" i="9"/>
  <c r="I572" i="9"/>
  <c r="K572" i="9"/>
  <c r="M572" i="9"/>
  <c r="O572" i="9" s="1"/>
  <c r="B573" i="9"/>
  <c r="D573" i="9"/>
  <c r="F573" i="9"/>
  <c r="I573" i="9"/>
  <c r="K573" i="9"/>
  <c r="M573" i="9"/>
  <c r="B574" i="9"/>
  <c r="D574" i="9"/>
  <c r="F574" i="9"/>
  <c r="I574" i="9"/>
  <c r="K574" i="9"/>
  <c r="M574" i="9"/>
  <c r="B575" i="9"/>
  <c r="D575" i="9"/>
  <c r="F575" i="9"/>
  <c r="I575" i="9"/>
  <c r="K575" i="9"/>
  <c r="M575" i="9"/>
  <c r="B576" i="9"/>
  <c r="D576" i="9"/>
  <c r="F576" i="9"/>
  <c r="I576" i="9"/>
  <c r="K576" i="9"/>
  <c r="M576" i="9"/>
  <c r="O576" i="9" s="1"/>
  <c r="B577" i="9"/>
  <c r="D577" i="9"/>
  <c r="F577" i="9"/>
  <c r="I577" i="9"/>
  <c r="K577" i="9"/>
  <c r="M577" i="9"/>
  <c r="B578" i="9"/>
  <c r="D578" i="9"/>
  <c r="F578" i="9"/>
  <c r="I578" i="9"/>
  <c r="K578" i="9"/>
  <c r="M578" i="9"/>
  <c r="N578" i="9" s="1"/>
  <c r="B579" i="9"/>
  <c r="D579" i="9"/>
  <c r="F579" i="9"/>
  <c r="I579" i="9"/>
  <c r="K579" i="9"/>
  <c r="M579" i="9"/>
  <c r="B580" i="9"/>
  <c r="D580" i="9"/>
  <c r="F580" i="9"/>
  <c r="I580" i="9"/>
  <c r="K580" i="9"/>
  <c r="M580" i="9"/>
  <c r="O580" i="9" s="1"/>
  <c r="B581" i="9"/>
  <c r="D581" i="9"/>
  <c r="F581" i="9"/>
  <c r="I581" i="9"/>
  <c r="K581" i="9"/>
  <c r="M581" i="9"/>
  <c r="B582" i="9"/>
  <c r="D582" i="9"/>
  <c r="F582" i="9"/>
  <c r="I582" i="9"/>
  <c r="K582" i="9"/>
  <c r="M582" i="9"/>
  <c r="N582" i="9" s="1"/>
  <c r="B583" i="9"/>
  <c r="D583" i="9"/>
  <c r="F583" i="9"/>
  <c r="I583" i="9"/>
  <c r="K583" i="9"/>
  <c r="M583" i="9"/>
  <c r="B584" i="9"/>
  <c r="D584" i="9"/>
  <c r="F584" i="9"/>
  <c r="I584" i="9"/>
  <c r="K584" i="9"/>
  <c r="M584" i="9"/>
  <c r="N584" i="9" s="1"/>
  <c r="B585" i="9"/>
  <c r="D585" i="9"/>
  <c r="F585" i="9"/>
  <c r="I585" i="9"/>
  <c r="K585" i="9"/>
  <c r="M585" i="9"/>
  <c r="B586" i="9"/>
  <c r="D586" i="9"/>
  <c r="F586" i="9"/>
  <c r="I586" i="9"/>
  <c r="K586" i="9"/>
  <c r="M586" i="9"/>
  <c r="N586" i="9" s="1"/>
  <c r="B587" i="9"/>
  <c r="D587" i="9"/>
  <c r="F587" i="9"/>
  <c r="I587" i="9"/>
  <c r="K587" i="9"/>
  <c r="M587" i="9"/>
  <c r="B588" i="9"/>
  <c r="D588" i="9"/>
  <c r="F588" i="9"/>
  <c r="I588" i="9"/>
  <c r="K588" i="9"/>
  <c r="M588" i="9"/>
  <c r="N588" i="9" s="1"/>
  <c r="B589" i="9"/>
  <c r="D589" i="9"/>
  <c r="F589" i="9"/>
  <c r="I589" i="9"/>
  <c r="K589" i="9"/>
  <c r="M589" i="9"/>
  <c r="B590" i="9"/>
  <c r="D590" i="9"/>
  <c r="F590" i="9"/>
  <c r="I590" i="9"/>
  <c r="K590" i="9"/>
  <c r="M590" i="9"/>
  <c r="B591" i="9"/>
  <c r="D591" i="9"/>
  <c r="F591" i="9"/>
  <c r="I591" i="9"/>
  <c r="K591" i="9"/>
  <c r="M591" i="9"/>
  <c r="B592" i="9"/>
  <c r="D592" i="9"/>
  <c r="F592" i="9"/>
  <c r="I592" i="9"/>
  <c r="K592" i="9"/>
  <c r="M592" i="9"/>
  <c r="N592" i="9" s="1"/>
  <c r="B593" i="9"/>
  <c r="D593" i="9"/>
  <c r="F593" i="9"/>
  <c r="I593" i="9"/>
  <c r="K593" i="9"/>
  <c r="M593" i="9"/>
  <c r="B594" i="9"/>
  <c r="D594" i="9"/>
  <c r="F594" i="9"/>
  <c r="I594" i="9"/>
  <c r="K594" i="9"/>
  <c r="M594" i="9"/>
  <c r="N594" i="9" s="1"/>
  <c r="B595" i="9"/>
  <c r="D595" i="9"/>
  <c r="F595" i="9"/>
  <c r="I595" i="9"/>
  <c r="K595" i="9"/>
  <c r="M595" i="9"/>
  <c r="B596" i="9"/>
  <c r="D596" i="9"/>
  <c r="F596" i="9"/>
  <c r="I596" i="9"/>
  <c r="K596" i="9"/>
  <c r="M596" i="9"/>
  <c r="O596" i="9" s="1"/>
  <c r="B597" i="9"/>
  <c r="D597" i="9"/>
  <c r="F597" i="9"/>
  <c r="I597" i="9"/>
  <c r="K597" i="9"/>
  <c r="M597" i="9"/>
  <c r="B598" i="9"/>
  <c r="D598" i="9"/>
  <c r="F598" i="9"/>
  <c r="I598" i="9"/>
  <c r="K598" i="9"/>
  <c r="M598" i="9"/>
  <c r="N598" i="9" s="1"/>
  <c r="B599" i="9"/>
  <c r="D599" i="9"/>
  <c r="F599" i="9"/>
  <c r="I599" i="9"/>
  <c r="K599" i="9"/>
  <c r="M599" i="9"/>
  <c r="B600" i="9"/>
  <c r="D600" i="9"/>
  <c r="F600" i="9"/>
  <c r="I600" i="9"/>
  <c r="K600" i="9"/>
  <c r="M600" i="9"/>
  <c r="N600" i="9" s="1"/>
  <c r="B601" i="9"/>
  <c r="D601" i="9"/>
  <c r="F601" i="9"/>
  <c r="I601" i="9"/>
  <c r="K601" i="9"/>
  <c r="M601" i="9"/>
  <c r="B602" i="9"/>
  <c r="D602" i="9"/>
  <c r="F602" i="9"/>
  <c r="I602" i="9"/>
  <c r="K602" i="9"/>
  <c r="M602" i="9"/>
  <c r="N602" i="9" s="1"/>
  <c r="B603" i="9"/>
  <c r="D603" i="9"/>
  <c r="F603" i="9"/>
  <c r="I603" i="9"/>
  <c r="K603" i="9"/>
  <c r="M603" i="9"/>
  <c r="B604" i="9"/>
  <c r="D604" i="9"/>
  <c r="F604" i="9"/>
  <c r="I604" i="9"/>
  <c r="K604" i="9"/>
  <c r="M604" i="9"/>
  <c r="O604" i="9" s="1"/>
  <c r="B605" i="9"/>
  <c r="D605" i="9"/>
  <c r="F605" i="9"/>
  <c r="I605" i="9"/>
  <c r="K605" i="9"/>
  <c r="M605" i="9"/>
  <c r="B606" i="9"/>
  <c r="D606" i="9"/>
  <c r="F606" i="9"/>
  <c r="I606" i="9"/>
  <c r="K606" i="9"/>
  <c r="M606" i="9"/>
  <c r="B607" i="9"/>
  <c r="D607" i="9"/>
  <c r="F607" i="9"/>
  <c r="I607" i="9"/>
  <c r="K607" i="9"/>
  <c r="M607" i="9"/>
  <c r="B608" i="9"/>
  <c r="D608" i="9"/>
  <c r="F608" i="9"/>
  <c r="I608" i="9"/>
  <c r="K608" i="9"/>
  <c r="M608" i="9"/>
  <c r="O608" i="9" s="1"/>
  <c r="B609" i="9"/>
  <c r="D609" i="9"/>
  <c r="F609" i="9"/>
  <c r="I609" i="9"/>
  <c r="K609" i="9"/>
  <c r="M609" i="9"/>
  <c r="B610" i="9"/>
  <c r="D610" i="9"/>
  <c r="F610" i="9"/>
  <c r="I610" i="9"/>
  <c r="K610" i="9"/>
  <c r="M610" i="9"/>
  <c r="N610" i="9" s="1"/>
  <c r="B611" i="9"/>
  <c r="D611" i="9"/>
  <c r="F611" i="9"/>
  <c r="I611" i="9"/>
  <c r="K611" i="9"/>
  <c r="M611" i="9"/>
  <c r="B612" i="9"/>
  <c r="D612" i="9"/>
  <c r="F612" i="9"/>
  <c r="I612" i="9"/>
  <c r="K612" i="9"/>
  <c r="M612" i="9"/>
  <c r="O612" i="9" s="1"/>
  <c r="B613" i="9"/>
  <c r="D613" i="9"/>
  <c r="F613" i="9"/>
  <c r="I613" i="9"/>
  <c r="K613" i="9"/>
  <c r="M613" i="9"/>
  <c r="B614" i="9"/>
  <c r="D614" i="9"/>
  <c r="F614" i="9"/>
  <c r="I614" i="9"/>
  <c r="K614" i="9"/>
  <c r="M614" i="9"/>
  <c r="N614" i="9" s="1"/>
  <c r="B615" i="9"/>
  <c r="D615" i="9"/>
  <c r="F615" i="9"/>
  <c r="I615" i="9"/>
  <c r="K615" i="9"/>
  <c r="M615" i="9"/>
  <c r="B616" i="9"/>
  <c r="D616" i="9"/>
  <c r="F616" i="9"/>
  <c r="I616" i="9"/>
  <c r="K616" i="9"/>
  <c r="M616" i="9"/>
  <c r="N616" i="9" s="1"/>
  <c r="B617" i="9"/>
  <c r="D617" i="9"/>
  <c r="F617" i="9"/>
  <c r="I617" i="9"/>
  <c r="K617" i="9"/>
  <c r="M617" i="9"/>
  <c r="B618" i="9"/>
  <c r="D618" i="9"/>
  <c r="F618" i="9"/>
  <c r="I618" i="9"/>
  <c r="K618" i="9"/>
  <c r="M618" i="9"/>
  <c r="N618" i="9" s="1"/>
  <c r="B619" i="9"/>
  <c r="D619" i="9"/>
  <c r="F619" i="9"/>
  <c r="I619" i="9"/>
  <c r="K619" i="9"/>
  <c r="M619" i="9"/>
  <c r="B620" i="9"/>
  <c r="D620" i="9"/>
  <c r="F620" i="9"/>
  <c r="I620" i="9"/>
  <c r="K620" i="9"/>
  <c r="M620" i="9"/>
  <c r="N620" i="9" s="1"/>
  <c r="B621" i="9"/>
  <c r="D621" i="9"/>
  <c r="F621" i="9"/>
  <c r="I621" i="9"/>
  <c r="K621" i="9"/>
  <c r="M621" i="9"/>
  <c r="B622" i="9"/>
  <c r="D622" i="9"/>
  <c r="F622" i="9"/>
  <c r="I622" i="9"/>
  <c r="K622" i="9"/>
  <c r="M622" i="9"/>
  <c r="B623" i="9"/>
  <c r="D623" i="9"/>
  <c r="F623" i="9"/>
  <c r="I623" i="9"/>
  <c r="K623" i="9"/>
  <c r="M623" i="9"/>
  <c r="B624" i="9"/>
  <c r="D624" i="9"/>
  <c r="F624" i="9"/>
  <c r="I624" i="9"/>
  <c r="K624" i="9"/>
  <c r="M624" i="9"/>
  <c r="N624" i="9" s="1"/>
  <c r="B625" i="9"/>
  <c r="D625" i="9"/>
  <c r="F625" i="9"/>
  <c r="I625" i="9"/>
  <c r="K625" i="9"/>
  <c r="M625" i="9"/>
  <c r="B626" i="9"/>
  <c r="D626" i="9"/>
  <c r="F626" i="9"/>
  <c r="I626" i="9"/>
  <c r="K626" i="9"/>
  <c r="M626" i="9"/>
  <c r="N626" i="9" s="1"/>
  <c r="B627" i="9"/>
  <c r="D627" i="9"/>
  <c r="F627" i="9"/>
  <c r="I627" i="9"/>
  <c r="K627" i="9"/>
  <c r="M627" i="9"/>
  <c r="B628" i="9"/>
  <c r="D628" i="9"/>
  <c r="F628" i="9"/>
  <c r="I628" i="9"/>
  <c r="K628" i="9"/>
  <c r="M628" i="9"/>
  <c r="O628" i="9" s="1"/>
  <c r="B629" i="9"/>
  <c r="D629" i="9"/>
  <c r="F629" i="9"/>
  <c r="I629" i="9"/>
  <c r="K629" i="9"/>
  <c r="M629" i="9"/>
  <c r="B630" i="9"/>
  <c r="D630" i="9"/>
  <c r="F630" i="9"/>
  <c r="I630" i="9"/>
  <c r="K630" i="9"/>
  <c r="M630" i="9"/>
  <c r="N630" i="9" s="1"/>
  <c r="B631" i="9"/>
  <c r="D631" i="9"/>
  <c r="F631" i="9"/>
  <c r="I631" i="9"/>
  <c r="K631" i="9"/>
  <c r="M631" i="9"/>
  <c r="B632" i="9"/>
  <c r="D632" i="9"/>
  <c r="F632" i="9"/>
  <c r="I632" i="9"/>
  <c r="K632" i="9"/>
  <c r="M632" i="9"/>
  <c r="N632" i="9" s="1"/>
  <c r="M5" i="9"/>
  <c r="N5" i="9" s="1"/>
  <c r="K5" i="9"/>
  <c r="I5" i="9"/>
  <c r="F5" i="9"/>
  <c r="D5" i="9"/>
  <c r="B5" i="9"/>
  <c r="G635" i="9"/>
  <c r="P634" i="9"/>
  <c r="O626" i="9"/>
  <c r="N604" i="9"/>
  <c r="O598" i="9"/>
  <c r="N570" i="9"/>
  <c r="N564" i="9"/>
  <c r="N554" i="9"/>
  <c r="N538" i="9"/>
  <c r="N528" i="9"/>
  <c r="O522" i="9"/>
  <c r="O518" i="9"/>
  <c r="O516" i="9"/>
  <c r="O514" i="9"/>
  <c r="O510" i="9"/>
  <c r="O508" i="9"/>
  <c r="O506" i="9"/>
  <c r="O502" i="9"/>
  <c r="N500" i="9"/>
  <c r="O498" i="9"/>
  <c r="N496" i="9"/>
  <c r="O494" i="9"/>
  <c r="O490" i="9"/>
  <c r="O488" i="9"/>
  <c r="N488" i="9"/>
  <c r="O486" i="9"/>
  <c r="O484" i="9"/>
  <c r="O482" i="9"/>
  <c r="O478" i="9"/>
  <c r="O476" i="9"/>
  <c r="O474" i="9"/>
  <c r="O470" i="9"/>
  <c r="N468" i="9"/>
  <c r="O466" i="9"/>
  <c r="N464" i="9"/>
  <c r="N462" i="9"/>
  <c r="N458" i="9"/>
  <c r="O456" i="9"/>
  <c r="N456" i="9"/>
  <c r="O454" i="9"/>
  <c r="N454" i="9"/>
  <c r="O450" i="9"/>
  <c r="N450" i="9"/>
  <c r="O446" i="9"/>
  <c r="N446" i="9"/>
  <c r="O442" i="9"/>
  <c r="N442" i="9"/>
  <c r="O438" i="9"/>
  <c r="N438" i="9"/>
  <c r="N436" i="9"/>
  <c r="O434" i="9"/>
  <c r="N434" i="9"/>
  <c r="N432" i="9"/>
  <c r="O430" i="9"/>
  <c r="N426" i="9"/>
  <c r="N424" i="9"/>
  <c r="O424" i="9"/>
  <c r="O422" i="9"/>
  <c r="N420" i="9"/>
  <c r="O418" i="9"/>
  <c r="N414" i="9"/>
  <c r="O414" i="9"/>
  <c r="N410" i="9"/>
  <c r="O410" i="9"/>
  <c r="N406" i="9"/>
  <c r="O406" i="9"/>
  <c r="O404" i="9"/>
  <c r="N402" i="9"/>
  <c r="O402" i="9"/>
  <c r="O400" i="9"/>
  <c r="N398" i="9"/>
  <c r="N394" i="9"/>
  <c r="N392" i="9"/>
  <c r="O392" i="9"/>
  <c r="O390" i="9"/>
  <c r="N388" i="9"/>
  <c r="O386" i="9"/>
  <c r="N382" i="9"/>
  <c r="O382" i="9"/>
  <c r="N378" i="9"/>
  <c r="O378" i="9"/>
  <c r="N376" i="9"/>
  <c r="N374" i="9"/>
  <c r="O374" i="9"/>
  <c r="O372" i="9"/>
  <c r="N370" i="9"/>
  <c r="O370" i="9"/>
  <c r="O368" i="9"/>
  <c r="N366" i="9"/>
  <c r="N364" i="9"/>
  <c r="N362" i="9"/>
  <c r="N360" i="9"/>
  <c r="O360" i="9"/>
  <c r="O358" i="9"/>
  <c r="N356" i="9"/>
  <c r="O354" i="9"/>
  <c r="N350" i="9"/>
  <c r="O350" i="9"/>
  <c r="N346" i="9"/>
  <c r="O346" i="9"/>
  <c r="N344" i="9"/>
  <c r="N342" i="9"/>
  <c r="O342" i="9"/>
  <c r="O340" i="9"/>
  <c r="N338" i="9"/>
  <c r="O338" i="9"/>
  <c r="O336" i="9"/>
  <c r="N334" i="9"/>
  <c r="N332" i="9"/>
  <c r="N330" i="9"/>
  <c r="N328" i="9"/>
  <c r="O328" i="9"/>
  <c r="O326" i="9"/>
  <c r="N324" i="9"/>
  <c r="O322" i="9"/>
  <c r="N318" i="9"/>
  <c r="O318" i="9"/>
  <c r="N314" i="9"/>
  <c r="O314" i="9"/>
  <c r="N312" i="9"/>
  <c r="N310" i="9"/>
  <c r="O310" i="9"/>
  <c r="O308" i="9"/>
  <c r="N306" i="9"/>
  <c r="O306" i="9"/>
  <c r="O304" i="9"/>
  <c r="N302" i="9"/>
  <c r="N300" i="9"/>
  <c r="N298" i="9"/>
  <c r="N296" i="9"/>
  <c r="O296" i="9"/>
  <c r="O294" i="9"/>
  <c r="N292" i="9"/>
  <c r="O290" i="9"/>
  <c r="N286" i="9"/>
  <c r="O286" i="9"/>
  <c r="N282" i="9"/>
  <c r="O282" i="9"/>
  <c r="N280" i="9"/>
  <c r="N278" i="9"/>
  <c r="O278" i="9"/>
  <c r="N276" i="9"/>
  <c r="O276" i="9"/>
  <c r="N274" i="9"/>
  <c r="O274" i="9"/>
  <c r="O272" i="9"/>
  <c r="N270" i="9"/>
  <c r="O270" i="9"/>
  <c r="N268" i="9"/>
  <c r="O268" i="9"/>
  <c r="N266" i="9"/>
  <c r="O266" i="9"/>
  <c r="N264" i="9"/>
  <c r="O264" i="9"/>
  <c r="N262" i="9"/>
  <c r="O262" i="9"/>
  <c r="N260" i="9"/>
  <c r="O260" i="9"/>
  <c r="N258" i="9"/>
  <c r="O258" i="9"/>
  <c r="N256" i="9"/>
  <c r="O256" i="9"/>
  <c r="N254" i="9"/>
  <c r="O254" i="9"/>
  <c r="N252" i="9"/>
  <c r="O252" i="9"/>
  <c r="N250" i="9"/>
  <c r="O250" i="9"/>
  <c r="N248" i="9"/>
  <c r="O248" i="9"/>
  <c r="N246" i="9"/>
  <c r="O246" i="9"/>
  <c r="N244" i="9"/>
  <c r="O244" i="9"/>
  <c r="N242" i="9"/>
  <c r="O242" i="9"/>
  <c r="N240" i="9"/>
  <c r="O240" i="9"/>
  <c r="N238" i="9"/>
  <c r="O238" i="9"/>
  <c r="N236" i="9"/>
  <c r="O236" i="9"/>
  <c r="N234" i="9"/>
  <c r="O234" i="9"/>
  <c r="N232" i="9"/>
  <c r="O232" i="9"/>
  <c r="N230" i="9"/>
  <c r="O230" i="9"/>
  <c r="N228" i="9"/>
  <c r="O228" i="9"/>
  <c r="N226" i="9"/>
  <c r="O226" i="9"/>
  <c r="N224" i="9"/>
  <c r="O224" i="9"/>
  <c r="N222" i="9"/>
  <c r="O222" i="9"/>
  <c r="N220" i="9"/>
  <c r="O220" i="9"/>
  <c r="N218" i="9"/>
  <c r="O218" i="9"/>
  <c r="N216" i="9"/>
  <c r="O216" i="9"/>
  <c r="N214" i="9"/>
  <c r="O214" i="9"/>
  <c r="N212" i="9"/>
  <c r="O212" i="9"/>
  <c r="N210" i="9"/>
  <c r="O210" i="9"/>
  <c r="N208" i="9"/>
  <c r="O208" i="9"/>
  <c r="N206" i="9"/>
  <c r="O206" i="9"/>
  <c r="N204" i="9"/>
  <c r="O204" i="9"/>
  <c r="N202" i="9"/>
  <c r="O202" i="9"/>
  <c r="N200" i="9"/>
  <c r="O200" i="9"/>
  <c r="N198" i="9"/>
  <c r="O198" i="9"/>
  <c r="N196" i="9"/>
  <c r="O196" i="9"/>
  <c r="N194" i="9"/>
  <c r="O194" i="9"/>
  <c r="N192" i="9"/>
  <c r="O192" i="9"/>
  <c r="N190" i="9"/>
  <c r="O190" i="9"/>
  <c r="N188" i="9"/>
  <c r="O188" i="9"/>
  <c r="N186" i="9"/>
  <c r="O186" i="9"/>
  <c r="N184" i="9"/>
  <c r="O184" i="9"/>
  <c r="N182" i="9"/>
  <c r="O182" i="9"/>
  <c r="N180" i="9"/>
  <c r="O180" i="9"/>
  <c r="N178" i="9"/>
  <c r="O178" i="9"/>
  <c r="N176" i="9"/>
  <c r="O176" i="9"/>
  <c r="N174" i="9"/>
  <c r="O174" i="9"/>
  <c r="N172" i="9"/>
  <c r="O172" i="9"/>
  <c r="N170" i="9"/>
  <c r="O170" i="9"/>
  <c r="N168" i="9"/>
  <c r="O168" i="9"/>
  <c r="N166" i="9"/>
  <c r="O166" i="9"/>
  <c r="N164" i="9"/>
  <c r="O164" i="9"/>
  <c r="N162" i="9"/>
  <c r="O162" i="9"/>
  <c r="N160" i="9"/>
  <c r="O160" i="9"/>
  <c r="N158" i="9"/>
  <c r="O158" i="9"/>
  <c r="N156" i="9"/>
  <c r="O156" i="9"/>
  <c r="N154" i="9"/>
  <c r="O154" i="9"/>
  <c r="N152" i="9"/>
  <c r="O152" i="9"/>
  <c r="N150" i="9"/>
  <c r="O150" i="9"/>
  <c r="N148" i="9"/>
  <c r="O148" i="9"/>
  <c r="N146" i="9"/>
  <c r="O146" i="9"/>
  <c r="N144" i="9"/>
  <c r="O144" i="9"/>
  <c r="N142" i="9"/>
  <c r="O142" i="9"/>
  <c r="N140" i="9"/>
  <c r="O140" i="9"/>
  <c r="N138" i="9"/>
  <c r="O138" i="9"/>
  <c r="N136" i="9"/>
  <c r="O136" i="9"/>
  <c r="N134" i="9"/>
  <c r="O134" i="9"/>
  <c r="N132" i="9"/>
  <c r="O132" i="9"/>
  <c r="N130" i="9"/>
  <c r="O130" i="9"/>
  <c r="N128" i="9"/>
  <c r="O128" i="9"/>
  <c r="N126" i="9"/>
  <c r="O126" i="9"/>
  <c r="N124" i="9"/>
  <c r="O124" i="9"/>
  <c r="N122" i="9"/>
  <c r="O122" i="9"/>
  <c r="N120" i="9"/>
  <c r="O120" i="9"/>
  <c r="N118" i="9"/>
  <c r="O118" i="9"/>
  <c r="N116" i="9"/>
  <c r="O116" i="9"/>
  <c r="N114" i="9"/>
  <c r="O114" i="9"/>
  <c r="N112" i="9"/>
  <c r="O112" i="9"/>
  <c r="O110" i="9"/>
  <c r="N110" i="9"/>
  <c r="O108" i="9"/>
  <c r="N108" i="9"/>
  <c r="O106" i="9"/>
  <c r="N106" i="9"/>
  <c r="O104" i="9"/>
  <c r="N104" i="9"/>
  <c r="O102" i="9"/>
  <c r="N102" i="9"/>
  <c r="O100" i="9"/>
  <c r="N100" i="9"/>
  <c r="O98" i="9"/>
  <c r="N98" i="9"/>
  <c r="O96" i="9"/>
  <c r="N96" i="9"/>
  <c r="O94" i="9"/>
  <c r="N94" i="9"/>
  <c r="O92" i="9"/>
  <c r="N92" i="9"/>
  <c r="O90" i="9"/>
  <c r="N90" i="9"/>
  <c r="O88" i="9"/>
  <c r="N88" i="9"/>
  <c r="O86" i="9"/>
  <c r="N86" i="9"/>
  <c r="O84" i="9"/>
  <c r="N84" i="9"/>
  <c r="O82" i="9"/>
  <c r="N82" i="9"/>
  <c r="O80" i="9"/>
  <c r="N80" i="9"/>
  <c r="O78" i="9"/>
  <c r="N78" i="9"/>
  <c r="O76" i="9"/>
  <c r="N76" i="9"/>
  <c r="O74" i="9"/>
  <c r="N74" i="9"/>
  <c r="O72" i="9"/>
  <c r="N72" i="9"/>
  <c r="O70" i="9"/>
  <c r="N70" i="9"/>
  <c r="O68" i="9"/>
  <c r="N68" i="9"/>
  <c r="O66" i="9"/>
  <c r="N66" i="9"/>
  <c r="O64" i="9"/>
  <c r="N64" i="9"/>
  <c r="O62" i="9"/>
  <c r="N62" i="9"/>
  <c r="O60" i="9"/>
  <c r="N60" i="9"/>
  <c r="O58" i="9"/>
  <c r="N58" i="9"/>
  <c r="O56" i="9"/>
  <c r="N56" i="9"/>
  <c r="O54" i="9"/>
  <c r="N54" i="9"/>
  <c r="O52" i="9"/>
  <c r="N52" i="9"/>
  <c r="O50" i="9"/>
  <c r="N50" i="9"/>
  <c r="O48" i="9"/>
  <c r="N48" i="9"/>
  <c r="O46" i="9"/>
  <c r="N46" i="9"/>
  <c r="O44" i="9"/>
  <c r="N44" i="9"/>
  <c r="O42" i="9"/>
  <c r="N42" i="9"/>
  <c r="O40" i="9"/>
  <c r="N40" i="9"/>
  <c r="O38" i="9"/>
  <c r="N38" i="9"/>
  <c r="O36" i="9"/>
  <c r="N36" i="9"/>
  <c r="O34" i="9"/>
  <c r="N34" i="9"/>
  <c r="N33" i="9"/>
  <c r="O32" i="9"/>
  <c r="N32" i="9"/>
  <c r="O30" i="9"/>
  <c r="N30" i="9"/>
  <c r="O28" i="9"/>
  <c r="N28" i="9"/>
  <c r="O26" i="9"/>
  <c r="N26" i="9"/>
  <c r="N24" i="9"/>
  <c r="N22" i="9"/>
  <c r="N20" i="9"/>
  <c r="N18" i="9"/>
  <c r="N16" i="9"/>
  <c r="N14" i="9"/>
  <c r="N12" i="9"/>
  <c r="N10" i="9"/>
  <c r="N8" i="9"/>
  <c r="N6" i="9"/>
  <c r="P778" i="8"/>
  <c r="N284" i="9" l="1"/>
  <c r="N316" i="9"/>
  <c r="N348" i="9"/>
  <c r="N380" i="9"/>
  <c r="N412" i="9"/>
  <c r="N444" i="9"/>
  <c r="O560" i="9"/>
  <c r="O620" i="9"/>
  <c r="O288" i="9"/>
  <c r="O320" i="9"/>
  <c r="O352" i="9"/>
  <c r="O384" i="9"/>
  <c r="O416" i="9"/>
  <c r="O448" i="9"/>
  <c r="N480" i="9"/>
  <c r="N512" i="9"/>
  <c r="O532" i="9"/>
  <c r="N576" i="9"/>
  <c r="O396" i="9"/>
  <c r="O428" i="9"/>
  <c r="N460" i="9"/>
  <c r="N492" i="9"/>
  <c r="O584" i="9"/>
  <c r="N408" i="9"/>
  <c r="N472" i="9"/>
  <c r="O592" i="9"/>
  <c r="N440" i="9"/>
  <c r="N504" i="9"/>
  <c r="O544" i="9"/>
  <c r="O452" i="9"/>
  <c r="N548" i="9"/>
  <c r="P13" i="4"/>
  <c r="N12" i="1"/>
  <c r="N13" i="4"/>
  <c r="M13" i="1" s="1"/>
  <c r="N65" i="9"/>
  <c r="N612" i="9"/>
  <c r="O383" i="9"/>
  <c r="N49" i="9"/>
  <c r="N41" i="9"/>
  <c r="N25" i="9"/>
  <c r="N57" i="9"/>
  <c r="O415" i="9"/>
  <c r="O287" i="9"/>
  <c r="N85" i="9"/>
  <c r="O271" i="9"/>
  <c r="O319" i="9"/>
  <c r="O351" i="9"/>
  <c r="N520" i="9"/>
  <c r="O524" i="9"/>
  <c r="O530" i="9"/>
  <c r="O536" i="9"/>
  <c r="N540" i="9"/>
  <c r="N546" i="9"/>
  <c r="O552" i="9"/>
  <c r="N556" i="9"/>
  <c r="N562" i="9"/>
  <c r="O568" i="9"/>
  <c r="N572" i="9"/>
  <c r="N580" i="9"/>
  <c r="O588" i="9"/>
  <c r="O594" i="9"/>
  <c r="O602" i="9"/>
  <c r="N608" i="9"/>
  <c r="O616" i="9"/>
  <c r="O624" i="9"/>
  <c r="O630" i="9"/>
  <c r="O526" i="9"/>
  <c r="N542" i="9"/>
  <c r="N558" i="9"/>
  <c r="O582" i="9"/>
  <c r="N596" i="9"/>
  <c r="O610" i="9"/>
  <c r="O618" i="9"/>
  <c r="O632" i="9"/>
  <c r="N534" i="9"/>
  <c r="N550" i="9"/>
  <c r="N566" i="9"/>
  <c r="O578" i="9"/>
  <c r="O586" i="9"/>
  <c r="O600" i="9"/>
  <c r="O614" i="9"/>
  <c r="N628" i="9"/>
  <c r="N39" i="9"/>
  <c r="N63" i="9"/>
  <c r="O279" i="9"/>
  <c r="O311" i="9"/>
  <c r="O343" i="9"/>
  <c r="N463" i="9"/>
  <c r="N29" i="9"/>
  <c r="N37" i="9"/>
  <c r="N45" i="9"/>
  <c r="N53" i="9"/>
  <c r="N61" i="9"/>
  <c r="N69" i="9"/>
  <c r="O255" i="9"/>
  <c r="O303" i="9"/>
  <c r="O335" i="9"/>
  <c r="O367" i="9"/>
  <c r="O399" i="9"/>
  <c r="N431" i="9"/>
  <c r="N455" i="9"/>
  <c r="N31" i="9"/>
  <c r="N47" i="9"/>
  <c r="N55" i="9"/>
  <c r="N93" i="9"/>
  <c r="O375" i="9"/>
  <c r="O407" i="9"/>
  <c r="N27" i="9"/>
  <c r="N35" i="9"/>
  <c r="N43" i="9"/>
  <c r="N51" i="9"/>
  <c r="N59" i="9"/>
  <c r="N67" i="9"/>
  <c r="N77" i="9"/>
  <c r="O263" i="9"/>
  <c r="O295" i="9"/>
  <c r="O327" i="9"/>
  <c r="O359" i="9"/>
  <c r="O391" i="9"/>
  <c r="O423" i="9"/>
  <c r="N447" i="9"/>
  <c r="N622" i="9"/>
  <c r="O622" i="9"/>
  <c r="N606" i="9"/>
  <c r="O606" i="9"/>
  <c r="N590" i="9"/>
  <c r="O590" i="9"/>
  <c r="N574" i="9"/>
  <c r="O574" i="9"/>
  <c r="N439" i="9"/>
  <c r="N471" i="9"/>
  <c r="N613" i="9"/>
  <c r="O613" i="9"/>
  <c r="O109" i="9"/>
  <c r="N109" i="9"/>
  <c r="O107" i="9"/>
  <c r="N107" i="9"/>
  <c r="N75" i="9"/>
  <c r="N83" i="9"/>
  <c r="N91" i="9"/>
  <c r="N99" i="9"/>
  <c r="O253" i="9"/>
  <c r="O261" i="9"/>
  <c r="O269" i="9"/>
  <c r="O277" i="9"/>
  <c r="O285" i="9"/>
  <c r="O293" i="9"/>
  <c r="O301" i="9"/>
  <c r="O309" i="9"/>
  <c r="O317" i="9"/>
  <c r="O325" i="9"/>
  <c r="O333" i="9"/>
  <c r="O341" i="9"/>
  <c r="O349" i="9"/>
  <c r="O357" i="9"/>
  <c r="O365" i="9"/>
  <c r="O373" i="9"/>
  <c r="O381" i="9"/>
  <c r="O389" i="9"/>
  <c r="O397" i="9"/>
  <c r="O405" i="9"/>
  <c r="O413" i="9"/>
  <c r="O421" i="9"/>
  <c r="O429" i="9"/>
  <c r="N437" i="9"/>
  <c r="N445" i="9"/>
  <c r="N453" i="9"/>
  <c r="N461" i="9"/>
  <c r="N469" i="9"/>
  <c r="N73" i="9"/>
  <c r="N81" i="9"/>
  <c r="N89" i="9"/>
  <c r="N97" i="9"/>
  <c r="O251" i="9"/>
  <c r="O259" i="9"/>
  <c r="O267" i="9"/>
  <c r="O275" i="9"/>
  <c r="O283" i="9"/>
  <c r="O291" i="9"/>
  <c r="O299" i="9"/>
  <c r="O307" i="9"/>
  <c r="O315" i="9"/>
  <c r="O323" i="9"/>
  <c r="O331" i="9"/>
  <c r="O339" i="9"/>
  <c r="O347" i="9"/>
  <c r="O355" i="9"/>
  <c r="O363" i="9"/>
  <c r="O371" i="9"/>
  <c r="O379" i="9"/>
  <c r="O387" i="9"/>
  <c r="O395" i="9"/>
  <c r="O403" i="9"/>
  <c r="O411" i="9"/>
  <c r="O419" i="9"/>
  <c r="O427" i="9"/>
  <c r="N435" i="9"/>
  <c r="N443" i="9"/>
  <c r="N451" i="9"/>
  <c r="N459" i="9"/>
  <c r="N467" i="9"/>
  <c r="N631" i="9"/>
  <c r="O631" i="9"/>
  <c r="N629" i="9"/>
  <c r="O629" i="9"/>
  <c r="N627" i="9"/>
  <c r="O627" i="9"/>
  <c r="N625" i="9"/>
  <c r="O625" i="9"/>
  <c r="N623" i="9"/>
  <c r="O623" i="9"/>
  <c r="N621" i="9"/>
  <c r="O621" i="9"/>
  <c r="N619" i="9"/>
  <c r="O619" i="9"/>
  <c r="N617" i="9"/>
  <c r="O617" i="9"/>
  <c r="N615" i="9"/>
  <c r="O615" i="9"/>
  <c r="N611" i="9"/>
  <c r="O611" i="9"/>
  <c r="O105" i="9"/>
  <c r="N105" i="9"/>
  <c r="O103" i="9"/>
  <c r="N103" i="9"/>
  <c r="O101" i="9"/>
  <c r="N101" i="9"/>
  <c r="N71" i="9"/>
  <c r="N79" i="9"/>
  <c r="N87" i="9"/>
  <c r="N95" i="9"/>
  <c r="O257" i="9"/>
  <c r="O265" i="9"/>
  <c r="O273" i="9"/>
  <c r="O281" i="9"/>
  <c r="O289" i="9"/>
  <c r="O297" i="9"/>
  <c r="O305" i="9"/>
  <c r="O313" i="9"/>
  <c r="O321" i="9"/>
  <c r="O329" i="9"/>
  <c r="O337" i="9"/>
  <c r="O345" i="9"/>
  <c r="O353" i="9"/>
  <c r="O361" i="9"/>
  <c r="O369" i="9"/>
  <c r="O377" i="9"/>
  <c r="O385" i="9"/>
  <c r="O393" i="9"/>
  <c r="O401" i="9"/>
  <c r="O409" i="9"/>
  <c r="O417" i="9"/>
  <c r="O425" i="9"/>
  <c r="N433" i="9"/>
  <c r="N441" i="9"/>
  <c r="N449" i="9"/>
  <c r="N457" i="9"/>
  <c r="N465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N477" i="9"/>
  <c r="O477" i="9"/>
  <c r="N485" i="9"/>
  <c r="O485" i="9"/>
  <c r="N493" i="9"/>
  <c r="O493" i="9"/>
  <c r="N501" i="9"/>
  <c r="O501" i="9"/>
  <c r="N509" i="9"/>
  <c r="O509" i="9"/>
  <c r="N517" i="9"/>
  <c r="O517" i="9"/>
  <c r="N525" i="9"/>
  <c r="O525" i="9"/>
  <c r="O533" i="9"/>
  <c r="N533" i="9"/>
  <c r="O541" i="9"/>
  <c r="N541" i="9"/>
  <c r="O549" i="9"/>
  <c r="N549" i="9"/>
  <c r="O557" i="9"/>
  <c r="N557" i="9"/>
  <c r="O565" i="9"/>
  <c r="N565" i="9"/>
  <c r="O573" i="9"/>
  <c r="N573" i="9"/>
  <c r="O581" i="9"/>
  <c r="N581" i="9"/>
  <c r="O589" i="9"/>
  <c r="N589" i="9"/>
  <c r="O597" i="9"/>
  <c r="N597" i="9"/>
  <c r="O605" i="9"/>
  <c r="N605" i="9"/>
  <c r="N113" i="9"/>
  <c r="N117" i="9"/>
  <c r="N121" i="9"/>
  <c r="N125" i="9"/>
  <c r="N129" i="9"/>
  <c r="N133" i="9"/>
  <c r="N137" i="9"/>
  <c r="N141" i="9"/>
  <c r="N145" i="9"/>
  <c r="N149" i="9"/>
  <c r="N153" i="9"/>
  <c r="N157" i="9"/>
  <c r="N161" i="9"/>
  <c r="N165" i="9"/>
  <c r="N169" i="9"/>
  <c r="N173" i="9"/>
  <c r="N177" i="9"/>
  <c r="N181" i="9"/>
  <c r="N185" i="9"/>
  <c r="N189" i="9"/>
  <c r="N193" i="9"/>
  <c r="N197" i="9"/>
  <c r="N201" i="9"/>
  <c r="N205" i="9"/>
  <c r="N209" i="9"/>
  <c r="N213" i="9"/>
  <c r="N217" i="9"/>
  <c r="N221" i="9"/>
  <c r="N225" i="9"/>
  <c r="N229" i="9"/>
  <c r="N233" i="9"/>
  <c r="N237" i="9"/>
  <c r="N241" i="9"/>
  <c r="N245" i="9"/>
  <c r="N249" i="9"/>
  <c r="N479" i="9"/>
  <c r="O479" i="9"/>
  <c r="N487" i="9"/>
  <c r="O487" i="9"/>
  <c r="N495" i="9"/>
  <c r="O495" i="9"/>
  <c r="N503" i="9"/>
  <c r="O503" i="9"/>
  <c r="N511" i="9"/>
  <c r="O511" i="9"/>
  <c r="N519" i="9"/>
  <c r="O519" i="9"/>
  <c r="N527" i="9"/>
  <c r="O527" i="9"/>
  <c r="N473" i="9"/>
  <c r="O473" i="9"/>
  <c r="N481" i="9"/>
  <c r="O481" i="9"/>
  <c r="N489" i="9"/>
  <c r="O489" i="9"/>
  <c r="N497" i="9"/>
  <c r="O497" i="9"/>
  <c r="N505" i="9"/>
  <c r="O505" i="9"/>
  <c r="N513" i="9"/>
  <c r="O513" i="9"/>
  <c r="N521" i="9"/>
  <c r="O521" i="9"/>
  <c r="N529" i="9"/>
  <c r="O529" i="9"/>
  <c r="O537" i="9"/>
  <c r="N537" i="9"/>
  <c r="O545" i="9"/>
  <c r="N545" i="9"/>
  <c r="O553" i="9"/>
  <c r="N553" i="9"/>
  <c r="O561" i="9"/>
  <c r="N561" i="9"/>
  <c r="O569" i="9"/>
  <c r="N569" i="9"/>
  <c r="O577" i="9"/>
  <c r="N577" i="9"/>
  <c r="O585" i="9"/>
  <c r="N585" i="9"/>
  <c r="O593" i="9"/>
  <c r="N593" i="9"/>
  <c r="O601" i="9"/>
  <c r="N601" i="9"/>
  <c r="O609" i="9"/>
  <c r="N609" i="9"/>
  <c r="N111" i="9"/>
  <c r="N115" i="9"/>
  <c r="N119" i="9"/>
  <c r="N123" i="9"/>
  <c r="N127" i="9"/>
  <c r="N131" i="9"/>
  <c r="N135" i="9"/>
  <c r="N139" i="9"/>
  <c r="N143" i="9"/>
  <c r="N147" i="9"/>
  <c r="N151" i="9"/>
  <c r="N155" i="9"/>
  <c r="N159" i="9"/>
  <c r="N163" i="9"/>
  <c r="N167" i="9"/>
  <c r="N171" i="9"/>
  <c r="N175" i="9"/>
  <c r="N179" i="9"/>
  <c r="N183" i="9"/>
  <c r="N187" i="9"/>
  <c r="N191" i="9"/>
  <c r="N195" i="9"/>
  <c r="N199" i="9"/>
  <c r="N203" i="9"/>
  <c r="N207" i="9"/>
  <c r="N211" i="9"/>
  <c r="N215" i="9"/>
  <c r="N219" i="9"/>
  <c r="N223" i="9"/>
  <c r="N227" i="9"/>
  <c r="N231" i="9"/>
  <c r="N235" i="9"/>
  <c r="N239" i="9"/>
  <c r="N243" i="9"/>
  <c r="N247" i="9"/>
  <c r="N475" i="9"/>
  <c r="O475" i="9"/>
  <c r="N483" i="9"/>
  <c r="O483" i="9"/>
  <c r="N491" i="9"/>
  <c r="O491" i="9"/>
  <c r="N499" i="9"/>
  <c r="O499" i="9"/>
  <c r="N507" i="9"/>
  <c r="O507" i="9"/>
  <c r="N515" i="9"/>
  <c r="O515" i="9"/>
  <c r="N523" i="9"/>
  <c r="O523" i="9"/>
  <c r="N531" i="9"/>
  <c r="O531" i="9"/>
  <c r="O535" i="9"/>
  <c r="N535" i="9"/>
  <c r="O543" i="9"/>
  <c r="N543" i="9"/>
  <c r="O551" i="9"/>
  <c r="N551" i="9"/>
  <c r="O559" i="9"/>
  <c r="N559" i="9"/>
  <c r="O567" i="9"/>
  <c r="N567" i="9"/>
  <c r="O575" i="9"/>
  <c r="N575" i="9"/>
  <c r="O583" i="9"/>
  <c r="N583" i="9"/>
  <c r="O591" i="9"/>
  <c r="N591" i="9"/>
  <c r="O599" i="9"/>
  <c r="N599" i="9"/>
  <c r="O607" i="9"/>
  <c r="N607" i="9"/>
  <c r="O539" i="9"/>
  <c r="N539" i="9"/>
  <c r="O547" i="9"/>
  <c r="N547" i="9"/>
  <c r="O555" i="9"/>
  <c r="N555" i="9"/>
  <c r="O563" i="9"/>
  <c r="N563" i="9"/>
  <c r="O571" i="9"/>
  <c r="N571" i="9"/>
  <c r="O579" i="9"/>
  <c r="N579" i="9"/>
  <c r="O587" i="9"/>
  <c r="N587" i="9"/>
  <c r="O595" i="9"/>
  <c r="N595" i="9"/>
  <c r="O603" i="9"/>
  <c r="N603" i="9"/>
  <c r="T13" i="4" l="1"/>
  <c r="N13" i="1"/>
  <c r="R13" i="4"/>
  <c r="M14" i="1" s="1"/>
  <c r="M634" i="9"/>
  <c r="M635" i="9" s="1"/>
  <c r="O634" i="9"/>
  <c r="M636" i="9" s="1"/>
  <c r="M637" i="9" s="1"/>
  <c r="N14" i="1" l="1"/>
  <c r="V13" i="4"/>
  <c r="X13" i="4" s="1"/>
  <c r="G779" i="8"/>
  <c r="B772" i="8"/>
  <c r="D772" i="8"/>
  <c r="F772" i="8"/>
  <c r="I772" i="8"/>
  <c r="K772" i="8"/>
  <c r="M772" i="8"/>
  <c r="B773" i="8"/>
  <c r="D773" i="8"/>
  <c r="F773" i="8"/>
  <c r="I773" i="8"/>
  <c r="K773" i="8"/>
  <c r="M773" i="8"/>
  <c r="B774" i="8"/>
  <c r="D774" i="8"/>
  <c r="F774" i="8"/>
  <c r="I774" i="8"/>
  <c r="K774" i="8"/>
  <c r="M774" i="8"/>
  <c r="B775" i="8"/>
  <c r="D775" i="8"/>
  <c r="F775" i="8"/>
  <c r="I775" i="8"/>
  <c r="K775" i="8"/>
  <c r="M775" i="8"/>
  <c r="B776" i="8"/>
  <c r="D776" i="8"/>
  <c r="F776" i="8"/>
  <c r="I776" i="8"/>
  <c r="K776" i="8"/>
  <c r="M776" i="8"/>
  <c r="B764" i="8"/>
  <c r="D764" i="8"/>
  <c r="F764" i="8"/>
  <c r="I764" i="8"/>
  <c r="K764" i="8"/>
  <c r="M764" i="8"/>
  <c r="B765" i="8"/>
  <c r="D765" i="8"/>
  <c r="F765" i="8"/>
  <c r="I765" i="8"/>
  <c r="K765" i="8"/>
  <c r="M765" i="8"/>
  <c r="B766" i="8"/>
  <c r="D766" i="8"/>
  <c r="F766" i="8"/>
  <c r="I766" i="8"/>
  <c r="K766" i="8"/>
  <c r="M766" i="8"/>
  <c r="B767" i="8"/>
  <c r="D767" i="8"/>
  <c r="F767" i="8"/>
  <c r="I767" i="8"/>
  <c r="K767" i="8"/>
  <c r="M767" i="8"/>
  <c r="B768" i="8"/>
  <c r="D768" i="8"/>
  <c r="F768" i="8"/>
  <c r="I768" i="8"/>
  <c r="K768" i="8"/>
  <c r="M768" i="8"/>
  <c r="B769" i="8"/>
  <c r="D769" i="8"/>
  <c r="F769" i="8"/>
  <c r="I769" i="8"/>
  <c r="K769" i="8"/>
  <c r="M769" i="8"/>
  <c r="B770" i="8"/>
  <c r="D770" i="8"/>
  <c r="F770" i="8"/>
  <c r="I770" i="8"/>
  <c r="K770" i="8"/>
  <c r="M770" i="8"/>
  <c r="B771" i="8"/>
  <c r="D771" i="8"/>
  <c r="F771" i="8"/>
  <c r="I771" i="8"/>
  <c r="K771" i="8"/>
  <c r="M771" i="8"/>
  <c r="B6" i="8"/>
  <c r="D6" i="8"/>
  <c r="F6" i="8"/>
  <c r="I6" i="8"/>
  <c r="K6" i="8"/>
  <c r="M6" i="8"/>
  <c r="B7" i="8"/>
  <c r="D7" i="8"/>
  <c r="F7" i="8"/>
  <c r="I7" i="8"/>
  <c r="K7" i="8"/>
  <c r="M7" i="8"/>
  <c r="B8" i="8"/>
  <c r="D8" i="8"/>
  <c r="F8" i="8"/>
  <c r="I8" i="8"/>
  <c r="K8" i="8"/>
  <c r="M8" i="8"/>
  <c r="B9" i="8"/>
  <c r="D9" i="8"/>
  <c r="F9" i="8"/>
  <c r="I9" i="8"/>
  <c r="K9" i="8"/>
  <c r="M9" i="8"/>
  <c r="B10" i="8"/>
  <c r="D10" i="8"/>
  <c r="F10" i="8"/>
  <c r="I10" i="8"/>
  <c r="K10" i="8"/>
  <c r="M10" i="8"/>
  <c r="B11" i="8"/>
  <c r="D11" i="8"/>
  <c r="F11" i="8"/>
  <c r="I11" i="8"/>
  <c r="K11" i="8"/>
  <c r="M11" i="8"/>
  <c r="B12" i="8"/>
  <c r="D12" i="8"/>
  <c r="F12" i="8"/>
  <c r="I12" i="8"/>
  <c r="K12" i="8"/>
  <c r="M12" i="8"/>
  <c r="B13" i="8"/>
  <c r="D13" i="8"/>
  <c r="F13" i="8"/>
  <c r="I13" i="8"/>
  <c r="K13" i="8"/>
  <c r="M13" i="8"/>
  <c r="B14" i="8"/>
  <c r="D14" i="8"/>
  <c r="F14" i="8"/>
  <c r="I14" i="8"/>
  <c r="K14" i="8"/>
  <c r="M14" i="8"/>
  <c r="B15" i="8"/>
  <c r="D15" i="8"/>
  <c r="F15" i="8"/>
  <c r="I15" i="8"/>
  <c r="K15" i="8"/>
  <c r="M15" i="8"/>
  <c r="B16" i="8"/>
  <c r="D16" i="8"/>
  <c r="F16" i="8"/>
  <c r="I16" i="8"/>
  <c r="K16" i="8"/>
  <c r="M16" i="8"/>
  <c r="B17" i="8"/>
  <c r="D17" i="8"/>
  <c r="F17" i="8"/>
  <c r="I17" i="8"/>
  <c r="K17" i="8"/>
  <c r="M17" i="8"/>
  <c r="B18" i="8"/>
  <c r="D18" i="8"/>
  <c r="F18" i="8"/>
  <c r="I18" i="8"/>
  <c r="K18" i="8"/>
  <c r="M18" i="8"/>
  <c r="B19" i="8"/>
  <c r="D19" i="8"/>
  <c r="F19" i="8"/>
  <c r="I19" i="8"/>
  <c r="K19" i="8"/>
  <c r="M19" i="8"/>
  <c r="B20" i="8"/>
  <c r="D20" i="8"/>
  <c r="F20" i="8"/>
  <c r="I20" i="8"/>
  <c r="K20" i="8"/>
  <c r="M20" i="8"/>
  <c r="B21" i="8"/>
  <c r="D21" i="8"/>
  <c r="F21" i="8"/>
  <c r="I21" i="8"/>
  <c r="K21" i="8"/>
  <c r="M21" i="8"/>
  <c r="B22" i="8"/>
  <c r="D22" i="8"/>
  <c r="F22" i="8"/>
  <c r="I22" i="8"/>
  <c r="K22" i="8"/>
  <c r="M22" i="8"/>
  <c r="B23" i="8"/>
  <c r="D23" i="8"/>
  <c r="F23" i="8"/>
  <c r="I23" i="8"/>
  <c r="K23" i="8"/>
  <c r="M23" i="8"/>
  <c r="B24" i="8"/>
  <c r="D24" i="8"/>
  <c r="F24" i="8"/>
  <c r="I24" i="8"/>
  <c r="K24" i="8"/>
  <c r="M24" i="8"/>
  <c r="B25" i="8"/>
  <c r="D25" i="8"/>
  <c r="F25" i="8"/>
  <c r="I25" i="8"/>
  <c r="K25" i="8"/>
  <c r="M25" i="8"/>
  <c r="B26" i="8"/>
  <c r="D26" i="8"/>
  <c r="F26" i="8"/>
  <c r="I26" i="8"/>
  <c r="K26" i="8"/>
  <c r="M26" i="8"/>
  <c r="B27" i="8"/>
  <c r="D27" i="8"/>
  <c r="F27" i="8"/>
  <c r="I27" i="8"/>
  <c r="K27" i="8"/>
  <c r="M27" i="8"/>
  <c r="B28" i="8"/>
  <c r="D28" i="8"/>
  <c r="F28" i="8"/>
  <c r="I28" i="8"/>
  <c r="K28" i="8"/>
  <c r="M28" i="8"/>
  <c r="B29" i="8"/>
  <c r="D29" i="8"/>
  <c r="F29" i="8"/>
  <c r="I29" i="8"/>
  <c r="K29" i="8"/>
  <c r="M29" i="8"/>
  <c r="B30" i="8"/>
  <c r="D30" i="8"/>
  <c r="F30" i="8"/>
  <c r="I30" i="8"/>
  <c r="K30" i="8"/>
  <c r="M30" i="8"/>
  <c r="B31" i="8"/>
  <c r="D31" i="8"/>
  <c r="F31" i="8"/>
  <c r="I31" i="8"/>
  <c r="K31" i="8"/>
  <c r="M31" i="8"/>
  <c r="B32" i="8"/>
  <c r="D32" i="8"/>
  <c r="F32" i="8"/>
  <c r="I32" i="8"/>
  <c r="K32" i="8"/>
  <c r="M32" i="8"/>
  <c r="B33" i="8"/>
  <c r="D33" i="8"/>
  <c r="F33" i="8"/>
  <c r="I33" i="8"/>
  <c r="K33" i="8"/>
  <c r="M33" i="8"/>
  <c r="B34" i="8"/>
  <c r="D34" i="8"/>
  <c r="F34" i="8"/>
  <c r="I34" i="8"/>
  <c r="K34" i="8"/>
  <c r="M34" i="8"/>
  <c r="B35" i="8"/>
  <c r="D35" i="8"/>
  <c r="F35" i="8"/>
  <c r="I35" i="8"/>
  <c r="K35" i="8"/>
  <c r="M35" i="8"/>
  <c r="B36" i="8"/>
  <c r="D36" i="8"/>
  <c r="F36" i="8"/>
  <c r="I36" i="8"/>
  <c r="K36" i="8"/>
  <c r="M36" i="8"/>
  <c r="B37" i="8"/>
  <c r="D37" i="8"/>
  <c r="F37" i="8"/>
  <c r="I37" i="8"/>
  <c r="K37" i="8"/>
  <c r="M37" i="8"/>
  <c r="B38" i="8"/>
  <c r="D38" i="8"/>
  <c r="F38" i="8"/>
  <c r="I38" i="8"/>
  <c r="K38" i="8"/>
  <c r="M38" i="8"/>
  <c r="B39" i="8"/>
  <c r="D39" i="8"/>
  <c r="F39" i="8"/>
  <c r="I39" i="8"/>
  <c r="K39" i="8"/>
  <c r="M39" i="8"/>
  <c r="B40" i="8"/>
  <c r="D40" i="8"/>
  <c r="F40" i="8"/>
  <c r="I40" i="8"/>
  <c r="K40" i="8"/>
  <c r="M40" i="8"/>
  <c r="B41" i="8"/>
  <c r="D41" i="8"/>
  <c r="F41" i="8"/>
  <c r="I41" i="8"/>
  <c r="K41" i="8"/>
  <c r="M41" i="8"/>
  <c r="B42" i="8"/>
  <c r="D42" i="8"/>
  <c r="F42" i="8"/>
  <c r="I42" i="8"/>
  <c r="K42" i="8"/>
  <c r="M42" i="8"/>
  <c r="B43" i="8"/>
  <c r="D43" i="8"/>
  <c r="F43" i="8"/>
  <c r="I43" i="8"/>
  <c r="K43" i="8"/>
  <c r="M43" i="8"/>
  <c r="B44" i="8"/>
  <c r="D44" i="8"/>
  <c r="F44" i="8"/>
  <c r="I44" i="8"/>
  <c r="K44" i="8"/>
  <c r="M44" i="8"/>
  <c r="B45" i="8"/>
  <c r="D45" i="8"/>
  <c r="F45" i="8"/>
  <c r="I45" i="8"/>
  <c r="K45" i="8"/>
  <c r="M45" i="8"/>
  <c r="B46" i="8"/>
  <c r="D46" i="8"/>
  <c r="F46" i="8"/>
  <c r="I46" i="8"/>
  <c r="K46" i="8"/>
  <c r="M46" i="8"/>
  <c r="B47" i="8"/>
  <c r="D47" i="8"/>
  <c r="F47" i="8"/>
  <c r="I47" i="8"/>
  <c r="K47" i="8"/>
  <c r="M47" i="8"/>
  <c r="B48" i="8"/>
  <c r="D48" i="8"/>
  <c r="F48" i="8"/>
  <c r="I48" i="8"/>
  <c r="K48" i="8"/>
  <c r="M48" i="8"/>
  <c r="B49" i="8"/>
  <c r="D49" i="8"/>
  <c r="F49" i="8"/>
  <c r="I49" i="8"/>
  <c r="K49" i="8"/>
  <c r="M49" i="8"/>
  <c r="B50" i="8"/>
  <c r="D50" i="8"/>
  <c r="F50" i="8"/>
  <c r="I50" i="8"/>
  <c r="K50" i="8"/>
  <c r="M50" i="8"/>
  <c r="B51" i="8"/>
  <c r="D51" i="8"/>
  <c r="F51" i="8"/>
  <c r="I51" i="8"/>
  <c r="K51" i="8"/>
  <c r="M51" i="8"/>
  <c r="B52" i="8"/>
  <c r="D52" i="8"/>
  <c r="F52" i="8"/>
  <c r="I52" i="8"/>
  <c r="K52" i="8"/>
  <c r="M52" i="8"/>
  <c r="B53" i="8"/>
  <c r="D53" i="8"/>
  <c r="F53" i="8"/>
  <c r="I53" i="8"/>
  <c r="K53" i="8"/>
  <c r="M53" i="8"/>
  <c r="B54" i="8"/>
  <c r="D54" i="8"/>
  <c r="F54" i="8"/>
  <c r="I54" i="8"/>
  <c r="K54" i="8"/>
  <c r="M54" i="8"/>
  <c r="B55" i="8"/>
  <c r="D55" i="8"/>
  <c r="F55" i="8"/>
  <c r="I55" i="8"/>
  <c r="K55" i="8"/>
  <c r="M55" i="8"/>
  <c r="B56" i="8"/>
  <c r="D56" i="8"/>
  <c r="F56" i="8"/>
  <c r="I56" i="8"/>
  <c r="K56" i="8"/>
  <c r="M56" i="8"/>
  <c r="B57" i="8"/>
  <c r="D57" i="8"/>
  <c r="F57" i="8"/>
  <c r="I57" i="8"/>
  <c r="K57" i="8"/>
  <c r="M57" i="8"/>
  <c r="B58" i="8"/>
  <c r="D58" i="8"/>
  <c r="F58" i="8"/>
  <c r="I58" i="8"/>
  <c r="K58" i="8"/>
  <c r="M58" i="8"/>
  <c r="B59" i="8"/>
  <c r="D59" i="8"/>
  <c r="F59" i="8"/>
  <c r="I59" i="8"/>
  <c r="K59" i="8"/>
  <c r="M59" i="8"/>
  <c r="B60" i="8"/>
  <c r="D60" i="8"/>
  <c r="F60" i="8"/>
  <c r="I60" i="8"/>
  <c r="K60" i="8"/>
  <c r="M60" i="8"/>
  <c r="B61" i="8"/>
  <c r="D61" i="8"/>
  <c r="F61" i="8"/>
  <c r="I61" i="8"/>
  <c r="K61" i="8"/>
  <c r="M61" i="8"/>
  <c r="B62" i="8"/>
  <c r="D62" i="8"/>
  <c r="F62" i="8"/>
  <c r="I62" i="8"/>
  <c r="K62" i="8"/>
  <c r="M62" i="8"/>
  <c r="B63" i="8"/>
  <c r="D63" i="8"/>
  <c r="F63" i="8"/>
  <c r="I63" i="8"/>
  <c r="K63" i="8"/>
  <c r="M63" i="8"/>
  <c r="B64" i="8"/>
  <c r="D64" i="8"/>
  <c r="F64" i="8"/>
  <c r="I64" i="8"/>
  <c r="K64" i="8"/>
  <c r="M64" i="8"/>
  <c r="B65" i="8"/>
  <c r="D65" i="8"/>
  <c r="F65" i="8"/>
  <c r="I65" i="8"/>
  <c r="K65" i="8"/>
  <c r="M65" i="8"/>
  <c r="B66" i="8"/>
  <c r="D66" i="8"/>
  <c r="F66" i="8"/>
  <c r="I66" i="8"/>
  <c r="K66" i="8"/>
  <c r="M66" i="8"/>
  <c r="B67" i="8"/>
  <c r="D67" i="8"/>
  <c r="F67" i="8"/>
  <c r="I67" i="8"/>
  <c r="K67" i="8"/>
  <c r="M67" i="8"/>
  <c r="B68" i="8"/>
  <c r="D68" i="8"/>
  <c r="F68" i="8"/>
  <c r="I68" i="8"/>
  <c r="K68" i="8"/>
  <c r="M68" i="8"/>
  <c r="B69" i="8"/>
  <c r="D69" i="8"/>
  <c r="F69" i="8"/>
  <c r="I69" i="8"/>
  <c r="K69" i="8"/>
  <c r="M69" i="8"/>
  <c r="B70" i="8"/>
  <c r="D70" i="8"/>
  <c r="F70" i="8"/>
  <c r="I70" i="8"/>
  <c r="K70" i="8"/>
  <c r="M70" i="8"/>
  <c r="B71" i="8"/>
  <c r="D71" i="8"/>
  <c r="F71" i="8"/>
  <c r="I71" i="8"/>
  <c r="K71" i="8"/>
  <c r="M71" i="8"/>
  <c r="B72" i="8"/>
  <c r="D72" i="8"/>
  <c r="F72" i="8"/>
  <c r="I72" i="8"/>
  <c r="K72" i="8"/>
  <c r="M72" i="8"/>
  <c r="B73" i="8"/>
  <c r="D73" i="8"/>
  <c r="F73" i="8"/>
  <c r="I73" i="8"/>
  <c r="K73" i="8"/>
  <c r="M73" i="8"/>
  <c r="B74" i="8"/>
  <c r="D74" i="8"/>
  <c r="F74" i="8"/>
  <c r="I74" i="8"/>
  <c r="K74" i="8"/>
  <c r="M74" i="8"/>
  <c r="B75" i="8"/>
  <c r="D75" i="8"/>
  <c r="F75" i="8"/>
  <c r="I75" i="8"/>
  <c r="K75" i="8"/>
  <c r="M75" i="8"/>
  <c r="B76" i="8"/>
  <c r="D76" i="8"/>
  <c r="F76" i="8"/>
  <c r="I76" i="8"/>
  <c r="K76" i="8"/>
  <c r="M76" i="8"/>
  <c r="B77" i="8"/>
  <c r="D77" i="8"/>
  <c r="F77" i="8"/>
  <c r="I77" i="8"/>
  <c r="K77" i="8"/>
  <c r="M77" i="8"/>
  <c r="B78" i="8"/>
  <c r="D78" i="8"/>
  <c r="F78" i="8"/>
  <c r="I78" i="8"/>
  <c r="K78" i="8"/>
  <c r="M78" i="8"/>
  <c r="B79" i="8"/>
  <c r="D79" i="8"/>
  <c r="F79" i="8"/>
  <c r="I79" i="8"/>
  <c r="K79" i="8"/>
  <c r="M79" i="8"/>
  <c r="B80" i="8"/>
  <c r="D80" i="8"/>
  <c r="F80" i="8"/>
  <c r="I80" i="8"/>
  <c r="K80" i="8"/>
  <c r="M80" i="8"/>
  <c r="B81" i="8"/>
  <c r="D81" i="8"/>
  <c r="F81" i="8"/>
  <c r="I81" i="8"/>
  <c r="K81" i="8"/>
  <c r="M81" i="8"/>
  <c r="B82" i="8"/>
  <c r="D82" i="8"/>
  <c r="F82" i="8"/>
  <c r="I82" i="8"/>
  <c r="K82" i="8"/>
  <c r="M82" i="8"/>
  <c r="B83" i="8"/>
  <c r="D83" i="8"/>
  <c r="F83" i="8"/>
  <c r="I83" i="8"/>
  <c r="K83" i="8"/>
  <c r="M83" i="8"/>
  <c r="B84" i="8"/>
  <c r="D84" i="8"/>
  <c r="F84" i="8"/>
  <c r="I84" i="8"/>
  <c r="K84" i="8"/>
  <c r="M84" i="8"/>
  <c r="B85" i="8"/>
  <c r="D85" i="8"/>
  <c r="F85" i="8"/>
  <c r="I85" i="8"/>
  <c r="K85" i="8"/>
  <c r="M85" i="8"/>
  <c r="B86" i="8"/>
  <c r="D86" i="8"/>
  <c r="F86" i="8"/>
  <c r="I86" i="8"/>
  <c r="K86" i="8"/>
  <c r="M86" i="8"/>
  <c r="B87" i="8"/>
  <c r="D87" i="8"/>
  <c r="F87" i="8"/>
  <c r="I87" i="8"/>
  <c r="K87" i="8"/>
  <c r="M87" i="8"/>
  <c r="B88" i="8"/>
  <c r="D88" i="8"/>
  <c r="F88" i="8"/>
  <c r="I88" i="8"/>
  <c r="K88" i="8"/>
  <c r="M88" i="8"/>
  <c r="B89" i="8"/>
  <c r="D89" i="8"/>
  <c r="F89" i="8"/>
  <c r="I89" i="8"/>
  <c r="K89" i="8"/>
  <c r="M89" i="8"/>
  <c r="B90" i="8"/>
  <c r="D90" i="8"/>
  <c r="F90" i="8"/>
  <c r="I90" i="8"/>
  <c r="K90" i="8"/>
  <c r="M90" i="8"/>
  <c r="B91" i="8"/>
  <c r="D91" i="8"/>
  <c r="F91" i="8"/>
  <c r="I91" i="8"/>
  <c r="K91" i="8"/>
  <c r="M91" i="8"/>
  <c r="B92" i="8"/>
  <c r="D92" i="8"/>
  <c r="F92" i="8"/>
  <c r="I92" i="8"/>
  <c r="K92" i="8"/>
  <c r="M92" i="8"/>
  <c r="B93" i="8"/>
  <c r="D93" i="8"/>
  <c r="F93" i="8"/>
  <c r="I93" i="8"/>
  <c r="K93" i="8"/>
  <c r="M93" i="8"/>
  <c r="B94" i="8"/>
  <c r="D94" i="8"/>
  <c r="F94" i="8"/>
  <c r="I94" i="8"/>
  <c r="K94" i="8"/>
  <c r="M94" i="8"/>
  <c r="B95" i="8"/>
  <c r="D95" i="8"/>
  <c r="F95" i="8"/>
  <c r="I95" i="8"/>
  <c r="K95" i="8"/>
  <c r="M95" i="8"/>
  <c r="B96" i="8"/>
  <c r="D96" i="8"/>
  <c r="F96" i="8"/>
  <c r="I96" i="8"/>
  <c r="K96" i="8"/>
  <c r="M96" i="8"/>
  <c r="B97" i="8"/>
  <c r="D97" i="8"/>
  <c r="F97" i="8"/>
  <c r="I97" i="8"/>
  <c r="K97" i="8"/>
  <c r="M97" i="8"/>
  <c r="B98" i="8"/>
  <c r="D98" i="8"/>
  <c r="F98" i="8"/>
  <c r="I98" i="8"/>
  <c r="K98" i="8"/>
  <c r="M98" i="8"/>
  <c r="B99" i="8"/>
  <c r="D99" i="8"/>
  <c r="F99" i="8"/>
  <c r="I99" i="8"/>
  <c r="K99" i="8"/>
  <c r="M99" i="8"/>
  <c r="B100" i="8"/>
  <c r="D100" i="8"/>
  <c r="F100" i="8"/>
  <c r="I100" i="8"/>
  <c r="K100" i="8"/>
  <c r="M100" i="8"/>
  <c r="B101" i="8"/>
  <c r="D101" i="8"/>
  <c r="F101" i="8"/>
  <c r="I101" i="8"/>
  <c r="K101" i="8"/>
  <c r="M101" i="8"/>
  <c r="B102" i="8"/>
  <c r="D102" i="8"/>
  <c r="F102" i="8"/>
  <c r="I102" i="8"/>
  <c r="K102" i="8"/>
  <c r="M102" i="8"/>
  <c r="B103" i="8"/>
  <c r="D103" i="8"/>
  <c r="F103" i="8"/>
  <c r="I103" i="8"/>
  <c r="K103" i="8"/>
  <c r="M103" i="8"/>
  <c r="B104" i="8"/>
  <c r="D104" i="8"/>
  <c r="F104" i="8"/>
  <c r="I104" i="8"/>
  <c r="K104" i="8"/>
  <c r="M104" i="8"/>
  <c r="B105" i="8"/>
  <c r="D105" i="8"/>
  <c r="F105" i="8"/>
  <c r="I105" i="8"/>
  <c r="K105" i="8"/>
  <c r="M105" i="8"/>
  <c r="B106" i="8"/>
  <c r="D106" i="8"/>
  <c r="F106" i="8"/>
  <c r="I106" i="8"/>
  <c r="K106" i="8"/>
  <c r="M106" i="8"/>
  <c r="B107" i="8"/>
  <c r="D107" i="8"/>
  <c r="F107" i="8"/>
  <c r="I107" i="8"/>
  <c r="K107" i="8"/>
  <c r="M107" i="8"/>
  <c r="B108" i="8"/>
  <c r="D108" i="8"/>
  <c r="F108" i="8"/>
  <c r="I108" i="8"/>
  <c r="K108" i="8"/>
  <c r="M108" i="8"/>
  <c r="B109" i="8"/>
  <c r="D109" i="8"/>
  <c r="F109" i="8"/>
  <c r="I109" i="8"/>
  <c r="K109" i="8"/>
  <c r="M109" i="8"/>
  <c r="B110" i="8"/>
  <c r="D110" i="8"/>
  <c r="F110" i="8"/>
  <c r="I110" i="8"/>
  <c r="K110" i="8"/>
  <c r="M110" i="8"/>
  <c r="B111" i="8"/>
  <c r="D111" i="8"/>
  <c r="F111" i="8"/>
  <c r="I111" i="8"/>
  <c r="K111" i="8"/>
  <c r="M111" i="8"/>
  <c r="B112" i="8"/>
  <c r="D112" i="8"/>
  <c r="F112" i="8"/>
  <c r="I112" i="8"/>
  <c r="K112" i="8"/>
  <c r="M112" i="8"/>
  <c r="B113" i="8"/>
  <c r="D113" i="8"/>
  <c r="F113" i="8"/>
  <c r="I113" i="8"/>
  <c r="K113" i="8"/>
  <c r="M113" i="8"/>
  <c r="B114" i="8"/>
  <c r="D114" i="8"/>
  <c r="F114" i="8"/>
  <c r="I114" i="8"/>
  <c r="K114" i="8"/>
  <c r="M114" i="8"/>
  <c r="B115" i="8"/>
  <c r="D115" i="8"/>
  <c r="F115" i="8"/>
  <c r="I115" i="8"/>
  <c r="K115" i="8"/>
  <c r="M115" i="8"/>
  <c r="B116" i="8"/>
  <c r="D116" i="8"/>
  <c r="F116" i="8"/>
  <c r="I116" i="8"/>
  <c r="K116" i="8"/>
  <c r="M116" i="8"/>
  <c r="B117" i="8"/>
  <c r="D117" i="8"/>
  <c r="F117" i="8"/>
  <c r="I117" i="8"/>
  <c r="K117" i="8"/>
  <c r="M117" i="8"/>
  <c r="B118" i="8"/>
  <c r="D118" i="8"/>
  <c r="F118" i="8"/>
  <c r="I118" i="8"/>
  <c r="K118" i="8"/>
  <c r="M118" i="8"/>
  <c r="B119" i="8"/>
  <c r="D119" i="8"/>
  <c r="F119" i="8"/>
  <c r="I119" i="8"/>
  <c r="K119" i="8"/>
  <c r="M119" i="8"/>
  <c r="B120" i="8"/>
  <c r="D120" i="8"/>
  <c r="F120" i="8"/>
  <c r="I120" i="8"/>
  <c r="K120" i="8"/>
  <c r="M120" i="8"/>
  <c r="B121" i="8"/>
  <c r="D121" i="8"/>
  <c r="F121" i="8"/>
  <c r="I121" i="8"/>
  <c r="K121" i="8"/>
  <c r="M121" i="8"/>
  <c r="B122" i="8"/>
  <c r="D122" i="8"/>
  <c r="F122" i="8"/>
  <c r="I122" i="8"/>
  <c r="K122" i="8"/>
  <c r="M122" i="8"/>
  <c r="B123" i="8"/>
  <c r="D123" i="8"/>
  <c r="F123" i="8"/>
  <c r="I123" i="8"/>
  <c r="K123" i="8"/>
  <c r="M123" i="8"/>
  <c r="B124" i="8"/>
  <c r="D124" i="8"/>
  <c r="F124" i="8"/>
  <c r="I124" i="8"/>
  <c r="K124" i="8"/>
  <c r="M124" i="8"/>
  <c r="B125" i="8"/>
  <c r="D125" i="8"/>
  <c r="F125" i="8"/>
  <c r="I125" i="8"/>
  <c r="K125" i="8"/>
  <c r="M125" i="8"/>
  <c r="B126" i="8"/>
  <c r="D126" i="8"/>
  <c r="F126" i="8"/>
  <c r="I126" i="8"/>
  <c r="K126" i="8"/>
  <c r="M126" i="8"/>
  <c r="B127" i="8"/>
  <c r="D127" i="8"/>
  <c r="F127" i="8"/>
  <c r="I127" i="8"/>
  <c r="K127" i="8"/>
  <c r="M127" i="8"/>
  <c r="B128" i="8"/>
  <c r="D128" i="8"/>
  <c r="F128" i="8"/>
  <c r="I128" i="8"/>
  <c r="K128" i="8"/>
  <c r="M128" i="8"/>
  <c r="B129" i="8"/>
  <c r="D129" i="8"/>
  <c r="F129" i="8"/>
  <c r="I129" i="8"/>
  <c r="K129" i="8"/>
  <c r="M129" i="8"/>
  <c r="B130" i="8"/>
  <c r="D130" i="8"/>
  <c r="F130" i="8"/>
  <c r="I130" i="8"/>
  <c r="K130" i="8"/>
  <c r="M130" i="8"/>
  <c r="B131" i="8"/>
  <c r="D131" i="8"/>
  <c r="F131" i="8"/>
  <c r="I131" i="8"/>
  <c r="K131" i="8"/>
  <c r="M131" i="8"/>
  <c r="B132" i="8"/>
  <c r="D132" i="8"/>
  <c r="F132" i="8"/>
  <c r="I132" i="8"/>
  <c r="K132" i="8"/>
  <c r="M132" i="8"/>
  <c r="B133" i="8"/>
  <c r="D133" i="8"/>
  <c r="F133" i="8"/>
  <c r="I133" i="8"/>
  <c r="K133" i="8"/>
  <c r="M133" i="8"/>
  <c r="B134" i="8"/>
  <c r="D134" i="8"/>
  <c r="F134" i="8"/>
  <c r="I134" i="8"/>
  <c r="K134" i="8"/>
  <c r="M134" i="8"/>
  <c r="B135" i="8"/>
  <c r="D135" i="8"/>
  <c r="F135" i="8"/>
  <c r="I135" i="8"/>
  <c r="K135" i="8"/>
  <c r="M135" i="8"/>
  <c r="B136" i="8"/>
  <c r="D136" i="8"/>
  <c r="F136" i="8"/>
  <c r="I136" i="8"/>
  <c r="K136" i="8"/>
  <c r="M136" i="8"/>
  <c r="B137" i="8"/>
  <c r="D137" i="8"/>
  <c r="F137" i="8"/>
  <c r="I137" i="8"/>
  <c r="K137" i="8"/>
  <c r="M137" i="8"/>
  <c r="B138" i="8"/>
  <c r="D138" i="8"/>
  <c r="F138" i="8"/>
  <c r="I138" i="8"/>
  <c r="K138" i="8"/>
  <c r="M138" i="8"/>
  <c r="B139" i="8"/>
  <c r="D139" i="8"/>
  <c r="F139" i="8"/>
  <c r="I139" i="8"/>
  <c r="K139" i="8"/>
  <c r="M139" i="8"/>
  <c r="B140" i="8"/>
  <c r="D140" i="8"/>
  <c r="F140" i="8"/>
  <c r="I140" i="8"/>
  <c r="K140" i="8"/>
  <c r="M140" i="8"/>
  <c r="B141" i="8"/>
  <c r="D141" i="8"/>
  <c r="F141" i="8"/>
  <c r="I141" i="8"/>
  <c r="K141" i="8"/>
  <c r="M141" i="8"/>
  <c r="B142" i="8"/>
  <c r="D142" i="8"/>
  <c r="F142" i="8"/>
  <c r="I142" i="8"/>
  <c r="K142" i="8"/>
  <c r="M142" i="8"/>
  <c r="B143" i="8"/>
  <c r="D143" i="8"/>
  <c r="F143" i="8"/>
  <c r="I143" i="8"/>
  <c r="K143" i="8"/>
  <c r="M143" i="8"/>
  <c r="B144" i="8"/>
  <c r="D144" i="8"/>
  <c r="F144" i="8"/>
  <c r="I144" i="8"/>
  <c r="K144" i="8"/>
  <c r="M144" i="8"/>
  <c r="B145" i="8"/>
  <c r="D145" i="8"/>
  <c r="F145" i="8"/>
  <c r="I145" i="8"/>
  <c r="K145" i="8"/>
  <c r="M145" i="8"/>
  <c r="B146" i="8"/>
  <c r="D146" i="8"/>
  <c r="F146" i="8"/>
  <c r="I146" i="8"/>
  <c r="K146" i="8"/>
  <c r="M146" i="8"/>
  <c r="B147" i="8"/>
  <c r="D147" i="8"/>
  <c r="F147" i="8"/>
  <c r="I147" i="8"/>
  <c r="K147" i="8"/>
  <c r="M147" i="8"/>
  <c r="B148" i="8"/>
  <c r="D148" i="8"/>
  <c r="F148" i="8"/>
  <c r="I148" i="8"/>
  <c r="K148" i="8"/>
  <c r="M148" i="8"/>
  <c r="B149" i="8"/>
  <c r="D149" i="8"/>
  <c r="F149" i="8"/>
  <c r="I149" i="8"/>
  <c r="K149" i="8"/>
  <c r="M149" i="8"/>
  <c r="B150" i="8"/>
  <c r="D150" i="8"/>
  <c r="F150" i="8"/>
  <c r="I150" i="8"/>
  <c r="K150" i="8"/>
  <c r="M150" i="8"/>
  <c r="B151" i="8"/>
  <c r="D151" i="8"/>
  <c r="F151" i="8"/>
  <c r="I151" i="8"/>
  <c r="K151" i="8"/>
  <c r="M151" i="8"/>
  <c r="B152" i="8"/>
  <c r="D152" i="8"/>
  <c r="F152" i="8"/>
  <c r="I152" i="8"/>
  <c r="K152" i="8"/>
  <c r="M152" i="8"/>
  <c r="B153" i="8"/>
  <c r="D153" i="8"/>
  <c r="F153" i="8"/>
  <c r="I153" i="8"/>
  <c r="K153" i="8"/>
  <c r="M153" i="8"/>
  <c r="B154" i="8"/>
  <c r="D154" i="8"/>
  <c r="F154" i="8"/>
  <c r="I154" i="8"/>
  <c r="K154" i="8"/>
  <c r="M154" i="8"/>
  <c r="B155" i="8"/>
  <c r="D155" i="8"/>
  <c r="F155" i="8"/>
  <c r="I155" i="8"/>
  <c r="K155" i="8"/>
  <c r="M155" i="8"/>
  <c r="B156" i="8"/>
  <c r="D156" i="8"/>
  <c r="F156" i="8"/>
  <c r="I156" i="8"/>
  <c r="K156" i="8"/>
  <c r="M156" i="8"/>
  <c r="B157" i="8"/>
  <c r="D157" i="8"/>
  <c r="F157" i="8"/>
  <c r="I157" i="8"/>
  <c r="K157" i="8"/>
  <c r="M157" i="8"/>
  <c r="B158" i="8"/>
  <c r="D158" i="8"/>
  <c r="F158" i="8"/>
  <c r="I158" i="8"/>
  <c r="K158" i="8"/>
  <c r="M158" i="8"/>
  <c r="B159" i="8"/>
  <c r="D159" i="8"/>
  <c r="F159" i="8"/>
  <c r="I159" i="8"/>
  <c r="K159" i="8"/>
  <c r="M159" i="8"/>
  <c r="B160" i="8"/>
  <c r="D160" i="8"/>
  <c r="F160" i="8"/>
  <c r="I160" i="8"/>
  <c r="K160" i="8"/>
  <c r="M160" i="8"/>
  <c r="B161" i="8"/>
  <c r="D161" i="8"/>
  <c r="F161" i="8"/>
  <c r="I161" i="8"/>
  <c r="K161" i="8"/>
  <c r="M161" i="8"/>
  <c r="B162" i="8"/>
  <c r="D162" i="8"/>
  <c r="F162" i="8"/>
  <c r="I162" i="8"/>
  <c r="K162" i="8"/>
  <c r="M162" i="8"/>
  <c r="B163" i="8"/>
  <c r="D163" i="8"/>
  <c r="F163" i="8"/>
  <c r="I163" i="8"/>
  <c r="K163" i="8"/>
  <c r="M163" i="8"/>
  <c r="B164" i="8"/>
  <c r="D164" i="8"/>
  <c r="F164" i="8"/>
  <c r="I164" i="8"/>
  <c r="K164" i="8"/>
  <c r="M164" i="8"/>
  <c r="B165" i="8"/>
  <c r="D165" i="8"/>
  <c r="F165" i="8"/>
  <c r="I165" i="8"/>
  <c r="K165" i="8"/>
  <c r="M165" i="8"/>
  <c r="B166" i="8"/>
  <c r="D166" i="8"/>
  <c r="F166" i="8"/>
  <c r="I166" i="8"/>
  <c r="K166" i="8"/>
  <c r="M166" i="8"/>
  <c r="B167" i="8"/>
  <c r="D167" i="8"/>
  <c r="F167" i="8"/>
  <c r="I167" i="8"/>
  <c r="K167" i="8"/>
  <c r="M167" i="8"/>
  <c r="B168" i="8"/>
  <c r="D168" i="8"/>
  <c r="F168" i="8"/>
  <c r="I168" i="8"/>
  <c r="K168" i="8"/>
  <c r="M168" i="8"/>
  <c r="B169" i="8"/>
  <c r="D169" i="8"/>
  <c r="F169" i="8"/>
  <c r="I169" i="8"/>
  <c r="K169" i="8"/>
  <c r="M169" i="8"/>
  <c r="B170" i="8"/>
  <c r="D170" i="8"/>
  <c r="F170" i="8"/>
  <c r="I170" i="8"/>
  <c r="K170" i="8"/>
  <c r="M170" i="8"/>
  <c r="B171" i="8"/>
  <c r="D171" i="8"/>
  <c r="F171" i="8"/>
  <c r="I171" i="8"/>
  <c r="K171" i="8"/>
  <c r="M171" i="8"/>
  <c r="B172" i="8"/>
  <c r="D172" i="8"/>
  <c r="F172" i="8"/>
  <c r="I172" i="8"/>
  <c r="K172" i="8"/>
  <c r="M172" i="8"/>
  <c r="B173" i="8"/>
  <c r="D173" i="8"/>
  <c r="F173" i="8"/>
  <c r="I173" i="8"/>
  <c r="K173" i="8"/>
  <c r="M173" i="8"/>
  <c r="B174" i="8"/>
  <c r="D174" i="8"/>
  <c r="F174" i="8"/>
  <c r="I174" i="8"/>
  <c r="K174" i="8"/>
  <c r="M174" i="8"/>
  <c r="B175" i="8"/>
  <c r="D175" i="8"/>
  <c r="F175" i="8"/>
  <c r="I175" i="8"/>
  <c r="K175" i="8"/>
  <c r="M175" i="8"/>
  <c r="B176" i="8"/>
  <c r="D176" i="8"/>
  <c r="F176" i="8"/>
  <c r="I176" i="8"/>
  <c r="K176" i="8"/>
  <c r="M176" i="8"/>
  <c r="B177" i="8"/>
  <c r="D177" i="8"/>
  <c r="F177" i="8"/>
  <c r="I177" i="8"/>
  <c r="K177" i="8"/>
  <c r="M177" i="8"/>
  <c r="B178" i="8"/>
  <c r="D178" i="8"/>
  <c r="F178" i="8"/>
  <c r="I178" i="8"/>
  <c r="K178" i="8"/>
  <c r="M178" i="8"/>
  <c r="B179" i="8"/>
  <c r="D179" i="8"/>
  <c r="F179" i="8"/>
  <c r="I179" i="8"/>
  <c r="K179" i="8"/>
  <c r="M179" i="8"/>
  <c r="B180" i="8"/>
  <c r="D180" i="8"/>
  <c r="F180" i="8"/>
  <c r="I180" i="8"/>
  <c r="K180" i="8"/>
  <c r="M180" i="8"/>
  <c r="B181" i="8"/>
  <c r="D181" i="8"/>
  <c r="F181" i="8"/>
  <c r="I181" i="8"/>
  <c r="K181" i="8"/>
  <c r="M181" i="8"/>
  <c r="B182" i="8"/>
  <c r="D182" i="8"/>
  <c r="F182" i="8"/>
  <c r="I182" i="8"/>
  <c r="K182" i="8"/>
  <c r="M182" i="8"/>
  <c r="B183" i="8"/>
  <c r="D183" i="8"/>
  <c r="F183" i="8"/>
  <c r="I183" i="8"/>
  <c r="K183" i="8"/>
  <c r="M183" i="8"/>
  <c r="B184" i="8"/>
  <c r="D184" i="8"/>
  <c r="F184" i="8"/>
  <c r="I184" i="8"/>
  <c r="K184" i="8"/>
  <c r="M184" i="8"/>
  <c r="B185" i="8"/>
  <c r="D185" i="8"/>
  <c r="F185" i="8"/>
  <c r="I185" i="8"/>
  <c r="K185" i="8"/>
  <c r="M185" i="8"/>
  <c r="B186" i="8"/>
  <c r="D186" i="8"/>
  <c r="F186" i="8"/>
  <c r="I186" i="8"/>
  <c r="K186" i="8"/>
  <c r="M186" i="8"/>
  <c r="B187" i="8"/>
  <c r="D187" i="8"/>
  <c r="F187" i="8"/>
  <c r="I187" i="8"/>
  <c r="K187" i="8"/>
  <c r="M187" i="8"/>
  <c r="B188" i="8"/>
  <c r="D188" i="8"/>
  <c r="F188" i="8"/>
  <c r="I188" i="8"/>
  <c r="K188" i="8"/>
  <c r="M188" i="8"/>
  <c r="B189" i="8"/>
  <c r="D189" i="8"/>
  <c r="F189" i="8"/>
  <c r="I189" i="8"/>
  <c r="K189" i="8"/>
  <c r="M189" i="8"/>
  <c r="B190" i="8"/>
  <c r="D190" i="8"/>
  <c r="F190" i="8"/>
  <c r="I190" i="8"/>
  <c r="K190" i="8"/>
  <c r="M190" i="8"/>
  <c r="B191" i="8"/>
  <c r="D191" i="8"/>
  <c r="F191" i="8"/>
  <c r="I191" i="8"/>
  <c r="K191" i="8"/>
  <c r="M191" i="8"/>
  <c r="B192" i="8"/>
  <c r="D192" i="8"/>
  <c r="F192" i="8"/>
  <c r="I192" i="8"/>
  <c r="K192" i="8"/>
  <c r="M192" i="8"/>
  <c r="B193" i="8"/>
  <c r="D193" i="8"/>
  <c r="F193" i="8"/>
  <c r="I193" i="8"/>
  <c r="K193" i="8"/>
  <c r="M193" i="8"/>
  <c r="B194" i="8"/>
  <c r="D194" i="8"/>
  <c r="F194" i="8"/>
  <c r="I194" i="8"/>
  <c r="K194" i="8"/>
  <c r="M194" i="8"/>
  <c r="B195" i="8"/>
  <c r="D195" i="8"/>
  <c r="F195" i="8"/>
  <c r="I195" i="8"/>
  <c r="K195" i="8"/>
  <c r="M195" i="8"/>
  <c r="B196" i="8"/>
  <c r="D196" i="8"/>
  <c r="F196" i="8"/>
  <c r="I196" i="8"/>
  <c r="K196" i="8"/>
  <c r="M196" i="8"/>
  <c r="B197" i="8"/>
  <c r="D197" i="8"/>
  <c r="F197" i="8"/>
  <c r="I197" i="8"/>
  <c r="K197" i="8"/>
  <c r="M197" i="8"/>
  <c r="B198" i="8"/>
  <c r="D198" i="8"/>
  <c r="F198" i="8"/>
  <c r="I198" i="8"/>
  <c r="K198" i="8"/>
  <c r="M198" i="8"/>
  <c r="B199" i="8"/>
  <c r="D199" i="8"/>
  <c r="F199" i="8"/>
  <c r="I199" i="8"/>
  <c r="K199" i="8"/>
  <c r="M199" i="8"/>
  <c r="B200" i="8"/>
  <c r="D200" i="8"/>
  <c r="F200" i="8"/>
  <c r="I200" i="8"/>
  <c r="K200" i="8"/>
  <c r="M200" i="8"/>
  <c r="B201" i="8"/>
  <c r="D201" i="8"/>
  <c r="F201" i="8"/>
  <c r="I201" i="8"/>
  <c r="K201" i="8"/>
  <c r="M201" i="8"/>
  <c r="B202" i="8"/>
  <c r="D202" i="8"/>
  <c r="F202" i="8"/>
  <c r="I202" i="8"/>
  <c r="K202" i="8"/>
  <c r="M202" i="8"/>
  <c r="B203" i="8"/>
  <c r="D203" i="8"/>
  <c r="F203" i="8"/>
  <c r="I203" i="8"/>
  <c r="K203" i="8"/>
  <c r="M203" i="8"/>
  <c r="B204" i="8"/>
  <c r="D204" i="8"/>
  <c r="F204" i="8"/>
  <c r="I204" i="8"/>
  <c r="K204" i="8"/>
  <c r="M204" i="8"/>
  <c r="B205" i="8"/>
  <c r="D205" i="8"/>
  <c r="F205" i="8"/>
  <c r="I205" i="8"/>
  <c r="K205" i="8"/>
  <c r="M205" i="8"/>
  <c r="B206" i="8"/>
  <c r="D206" i="8"/>
  <c r="F206" i="8"/>
  <c r="I206" i="8"/>
  <c r="K206" i="8"/>
  <c r="M206" i="8"/>
  <c r="B207" i="8"/>
  <c r="D207" i="8"/>
  <c r="F207" i="8"/>
  <c r="I207" i="8"/>
  <c r="K207" i="8"/>
  <c r="M207" i="8"/>
  <c r="B208" i="8"/>
  <c r="D208" i="8"/>
  <c r="F208" i="8"/>
  <c r="I208" i="8"/>
  <c r="K208" i="8"/>
  <c r="M208" i="8"/>
  <c r="B209" i="8"/>
  <c r="D209" i="8"/>
  <c r="F209" i="8"/>
  <c r="I209" i="8"/>
  <c r="K209" i="8"/>
  <c r="M209" i="8"/>
  <c r="B210" i="8"/>
  <c r="D210" i="8"/>
  <c r="F210" i="8"/>
  <c r="I210" i="8"/>
  <c r="K210" i="8"/>
  <c r="M210" i="8"/>
  <c r="B211" i="8"/>
  <c r="D211" i="8"/>
  <c r="F211" i="8"/>
  <c r="I211" i="8"/>
  <c r="K211" i="8"/>
  <c r="M211" i="8"/>
  <c r="B212" i="8"/>
  <c r="D212" i="8"/>
  <c r="F212" i="8"/>
  <c r="I212" i="8"/>
  <c r="K212" i="8"/>
  <c r="M212" i="8"/>
  <c r="B213" i="8"/>
  <c r="D213" i="8"/>
  <c r="F213" i="8"/>
  <c r="I213" i="8"/>
  <c r="K213" i="8"/>
  <c r="M213" i="8"/>
  <c r="B214" i="8"/>
  <c r="D214" i="8"/>
  <c r="F214" i="8"/>
  <c r="I214" i="8"/>
  <c r="K214" i="8"/>
  <c r="M214" i="8"/>
  <c r="B215" i="8"/>
  <c r="D215" i="8"/>
  <c r="F215" i="8"/>
  <c r="I215" i="8"/>
  <c r="K215" i="8"/>
  <c r="M215" i="8"/>
  <c r="B216" i="8"/>
  <c r="D216" i="8"/>
  <c r="F216" i="8"/>
  <c r="I216" i="8"/>
  <c r="K216" i="8"/>
  <c r="M216" i="8"/>
  <c r="B217" i="8"/>
  <c r="D217" i="8"/>
  <c r="F217" i="8"/>
  <c r="I217" i="8"/>
  <c r="K217" i="8"/>
  <c r="M217" i="8"/>
  <c r="B218" i="8"/>
  <c r="D218" i="8"/>
  <c r="F218" i="8"/>
  <c r="I218" i="8"/>
  <c r="K218" i="8"/>
  <c r="M218" i="8"/>
  <c r="B219" i="8"/>
  <c r="D219" i="8"/>
  <c r="F219" i="8"/>
  <c r="I219" i="8"/>
  <c r="K219" i="8"/>
  <c r="M219" i="8"/>
  <c r="B220" i="8"/>
  <c r="D220" i="8"/>
  <c r="F220" i="8"/>
  <c r="I220" i="8"/>
  <c r="K220" i="8"/>
  <c r="M220" i="8"/>
  <c r="B221" i="8"/>
  <c r="D221" i="8"/>
  <c r="F221" i="8"/>
  <c r="I221" i="8"/>
  <c r="K221" i="8"/>
  <c r="M221" i="8"/>
  <c r="B222" i="8"/>
  <c r="D222" i="8"/>
  <c r="F222" i="8"/>
  <c r="I222" i="8"/>
  <c r="K222" i="8"/>
  <c r="M222" i="8"/>
  <c r="B223" i="8"/>
  <c r="D223" i="8"/>
  <c r="F223" i="8"/>
  <c r="I223" i="8"/>
  <c r="K223" i="8"/>
  <c r="M223" i="8"/>
  <c r="B224" i="8"/>
  <c r="D224" i="8"/>
  <c r="F224" i="8"/>
  <c r="I224" i="8"/>
  <c r="K224" i="8"/>
  <c r="M224" i="8"/>
  <c r="B225" i="8"/>
  <c r="D225" i="8"/>
  <c r="F225" i="8"/>
  <c r="I225" i="8"/>
  <c r="K225" i="8"/>
  <c r="M225" i="8"/>
  <c r="B226" i="8"/>
  <c r="D226" i="8"/>
  <c r="F226" i="8"/>
  <c r="I226" i="8"/>
  <c r="K226" i="8"/>
  <c r="M226" i="8"/>
  <c r="B227" i="8"/>
  <c r="D227" i="8"/>
  <c r="F227" i="8"/>
  <c r="I227" i="8"/>
  <c r="K227" i="8"/>
  <c r="M227" i="8"/>
  <c r="B228" i="8"/>
  <c r="D228" i="8"/>
  <c r="F228" i="8"/>
  <c r="I228" i="8"/>
  <c r="K228" i="8"/>
  <c r="M228" i="8"/>
  <c r="B229" i="8"/>
  <c r="D229" i="8"/>
  <c r="F229" i="8"/>
  <c r="I229" i="8"/>
  <c r="K229" i="8"/>
  <c r="M229" i="8"/>
  <c r="B230" i="8"/>
  <c r="D230" i="8"/>
  <c r="F230" i="8"/>
  <c r="I230" i="8"/>
  <c r="K230" i="8"/>
  <c r="M230" i="8"/>
  <c r="B231" i="8"/>
  <c r="D231" i="8"/>
  <c r="F231" i="8"/>
  <c r="I231" i="8"/>
  <c r="K231" i="8"/>
  <c r="M231" i="8"/>
  <c r="B232" i="8"/>
  <c r="D232" i="8"/>
  <c r="F232" i="8"/>
  <c r="I232" i="8"/>
  <c r="K232" i="8"/>
  <c r="M232" i="8"/>
  <c r="B233" i="8"/>
  <c r="D233" i="8"/>
  <c r="F233" i="8"/>
  <c r="I233" i="8"/>
  <c r="K233" i="8"/>
  <c r="M233" i="8"/>
  <c r="B234" i="8"/>
  <c r="D234" i="8"/>
  <c r="F234" i="8"/>
  <c r="I234" i="8"/>
  <c r="K234" i="8"/>
  <c r="M234" i="8"/>
  <c r="B235" i="8"/>
  <c r="D235" i="8"/>
  <c r="F235" i="8"/>
  <c r="I235" i="8"/>
  <c r="K235" i="8"/>
  <c r="M235" i="8"/>
  <c r="B236" i="8"/>
  <c r="D236" i="8"/>
  <c r="F236" i="8"/>
  <c r="I236" i="8"/>
  <c r="K236" i="8"/>
  <c r="M236" i="8"/>
  <c r="B237" i="8"/>
  <c r="D237" i="8"/>
  <c r="F237" i="8"/>
  <c r="I237" i="8"/>
  <c r="K237" i="8"/>
  <c r="M237" i="8"/>
  <c r="B238" i="8"/>
  <c r="D238" i="8"/>
  <c r="F238" i="8"/>
  <c r="I238" i="8"/>
  <c r="K238" i="8"/>
  <c r="M238" i="8"/>
  <c r="B239" i="8"/>
  <c r="D239" i="8"/>
  <c r="F239" i="8"/>
  <c r="I239" i="8"/>
  <c r="K239" i="8"/>
  <c r="M239" i="8"/>
  <c r="B240" i="8"/>
  <c r="D240" i="8"/>
  <c r="F240" i="8"/>
  <c r="I240" i="8"/>
  <c r="K240" i="8"/>
  <c r="M240" i="8"/>
  <c r="B241" i="8"/>
  <c r="D241" i="8"/>
  <c r="F241" i="8"/>
  <c r="I241" i="8"/>
  <c r="K241" i="8"/>
  <c r="M241" i="8"/>
  <c r="B242" i="8"/>
  <c r="D242" i="8"/>
  <c r="F242" i="8"/>
  <c r="I242" i="8"/>
  <c r="K242" i="8"/>
  <c r="M242" i="8"/>
  <c r="B243" i="8"/>
  <c r="D243" i="8"/>
  <c r="F243" i="8"/>
  <c r="I243" i="8"/>
  <c r="K243" i="8"/>
  <c r="M243" i="8"/>
  <c r="B244" i="8"/>
  <c r="D244" i="8"/>
  <c r="F244" i="8"/>
  <c r="I244" i="8"/>
  <c r="K244" i="8"/>
  <c r="M244" i="8"/>
  <c r="B245" i="8"/>
  <c r="D245" i="8"/>
  <c r="F245" i="8"/>
  <c r="I245" i="8"/>
  <c r="K245" i="8"/>
  <c r="M245" i="8"/>
  <c r="B246" i="8"/>
  <c r="D246" i="8"/>
  <c r="F246" i="8"/>
  <c r="I246" i="8"/>
  <c r="K246" i="8"/>
  <c r="M246" i="8"/>
  <c r="B247" i="8"/>
  <c r="D247" i="8"/>
  <c r="F247" i="8"/>
  <c r="I247" i="8"/>
  <c r="K247" i="8"/>
  <c r="M247" i="8"/>
  <c r="B248" i="8"/>
  <c r="D248" i="8"/>
  <c r="F248" i="8"/>
  <c r="I248" i="8"/>
  <c r="K248" i="8"/>
  <c r="M248" i="8"/>
  <c r="B249" i="8"/>
  <c r="D249" i="8"/>
  <c r="F249" i="8"/>
  <c r="I249" i="8"/>
  <c r="K249" i="8"/>
  <c r="M249" i="8"/>
  <c r="B250" i="8"/>
  <c r="D250" i="8"/>
  <c r="F250" i="8"/>
  <c r="I250" i="8"/>
  <c r="K250" i="8"/>
  <c r="M250" i="8"/>
  <c r="B251" i="8"/>
  <c r="D251" i="8"/>
  <c r="F251" i="8"/>
  <c r="I251" i="8"/>
  <c r="K251" i="8"/>
  <c r="M251" i="8"/>
  <c r="B252" i="8"/>
  <c r="D252" i="8"/>
  <c r="F252" i="8"/>
  <c r="I252" i="8"/>
  <c r="K252" i="8"/>
  <c r="M252" i="8"/>
  <c r="B253" i="8"/>
  <c r="D253" i="8"/>
  <c r="F253" i="8"/>
  <c r="I253" i="8"/>
  <c r="K253" i="8"/>
  <c r="M253" i="8"/>
  <c r="B254" i="8"/>
  <c r="D254" i="8"/>
  <c r="F254" i="8"/>
  <c r="I254" i="8"/>
  <c r="K254" i="8"/>
  <c r="M254" i="8"/>
  <c r="B255" i="8"/>
  <c r="D255" i="8"/>
  <c r="F255" i="8"/>
  <c r="I255" i="8"/>
  <c r="K255" i="8"/>
  <c r="M255" i="8"/>
  <c r="B256" i="8"/>
  <c r="D256" i="8"/>
  <c r="F256" i="8"/>
  <c r="I256" i="8"/>
  <c r="K256" i="8"/>
  <c r="M256" i="8"/>
  <c r="B257" i="8"/>
  <c r="D257" i="8"/>
  <c r="F257" i="8"/>
  <c r="I257" i="8"/>
  <c r="K257" i="8"/>
  <c r="M257" i="8"/>
  <c r="B258" i="8"/>
  <c r="D258" i="8"/>
  <c r="F258" i="8"/>
  <c r="I258" i="8"/>
  <c r="K258" i="8"/>
  <c r="M258" i="8"/>
  <c r="B259" i="8"/>
  <c r="D259" i="8"/>
  <c r="F259" i="8"/>
  <c r="I259" i="8"/>
  <c r="K259" i="8"/>
  <c r="M259" i="8"/>
  <c r="B260" i="8"/>
  <c r="D260" i="8"/>
  <c r="F260" i="8"/>
  <c r="I260" i="8"/>
  <c r="K260" i="8"/>
  <c r="M260" i="8"/>
  <c r="B261" i="8"/>
  <c r="D261" i="8"/>
  <c r="F261" i="8"/>
  <c r="I261" i="8"/>
  <c r="K261" i="8"/>
  <c r="M261" i="8"/>
  <c r="B262" i="8"/>
  <c r="D262" i="8"/>
  <c r="F262" i="8"/>
  <c r="I262" i="8"/>
  <c r="K262" i="8"/>
  <c r="M262" i="8"/>
  <c r="B263" i="8"/>
  <c r="D263" i="8"/>
  <c r="F263" i="8"/>
  <c r="I263" i="8"/>
  <c r="K263" i="8"/>
  <c r="M263" i="8"/>
  <c r="B264" i="8"/>
  <c r="D264" i="8"/>
  <c r="F264" i="8"/>
  <c r="I264" i="8"/>
  <c r="K264" i="8"/>
  <c r="M264" i="8"/>
  <c r="B265" i="8"/>
  <c r="D265" i="8"/>
  <c r="F265" i="8"/>
  <c r="I265" i="8"/>
  <c r="K265" i="8"/>
  <c r="M265" i="8"/>
  <c r="B266" i="8"/>
  <c r="D266" i="8"/>
  <c r="F266" i="8"/>
  <c r="I266" i="8"/>
  <c r="K266" i="8"/>
  <c r="M266" i="8"/>
  <c r="B267" i="8"/>
  <c r="D267" i="8"/>
  <c r="F267" i="8"/>
  <c r="I267" i="8"/>
  <c r="K267" i="8"/>
  <c r="M267" i="8"/>
  <c r="B268" i="8"/>
  <c r="D268" i="8"/>
  <c r="F268" i="8"/>
  <c r="I268" i="8"/>
  <c r="K268" i="8"/>
  <c r="M268" i="8"/>
  <c r="B269" i="8"/>
  <c r="D269" i="8"/>
  <c r="F269" i="8"/>
  <c r="I269" i="8"/>
  <c r="K269" i="8"/>
  <c r="M269" i="8"/>
  <c r="B270" i="8"/>
  <c r="D270" i="8"/>
  <c r="F270" i="8"/>
  <c r="I270" i="8"/>
  <c r="K270" i="8"/>
  <c r="M270" i="8"/>
  <c r="B271" i="8"/>
  <c r="D271" i="8"/>
  <c r="F271" i="8"/>
  <c r="I271" i="8"/>
  <c r="K271" i="8"/>
  <c r="M271" i="8"/>
  <c r="B272" i="8"/>
  <c r="D272" i="8"/>
  <c r="F272" i="8"/>
  <c r="I272" i="8"/>
  <c r="K272" i="8"/>
  <c r="M272" i="8"/>
  <c r="B273" i="8"/>
  <c r="D273" i="8"/>
  <c r="F273" i="8"/>
  <c r="I273" i="8"/>
  <c r="K273" i="8"/>
  <c r="M273" i="8"/>
  <c r="B274" i="8"/>
  <c r="D274" i="8"/>
  <c r="F274" i="8"/>
  <c r="I274" i="8"/>
  <c r="K274" i="8"/>
  <c r="M274" i="8"/>
  <c r="B275" i="8"/>
  <c r="D275" i="8"/>
  <c r="F275" i="8"/>
  <c r="I275" i="8"/>
  <c r="K275" i="8"/>
  <c r="M275" i="8"/>
  <c r="B276" i="8"/>
  <c r="D276" i="8"/>
  <c r="F276" i="8"/>
  <c r="I276" i="8"/>
  <c r="K276" i="8"/>
  <c r="M276" i="8"/>
  <c r="B277" i="8"/>
  <c r="D277" i="8"/>
  <c r="F277" i="8"/>
  <c r="I277" i="8"/>
  <c r="K277" i="8"/>
  <c r="M277" i="8"/>
  <c r="B278" i="8"/>
  <c r="D278" i="8"/>
  <c r="F278" i="8"/>
  <c r="I278" i="8"/>
  <c r="K278" i="8"/>
  <c r="M278" i="8"/>
  <c r="B279" i="8"/>
  <c r="D279" i="8"/>
  <c r="F279" i="8"/>
  <c r="I279" i="8"/>
  <c r="K279" i="8"/>
  <c r="M279" i="8"/>
  <c r="B280" i="8"/>
  <c r="D280" i="8"/>
  <c r="F280" i="8"/>
  <c r="I280" i="8"/>
  <c r="K280" i="8"/>
  <c r="M280" i="8"/>
  <c r="B281" i="8"/>
  <c r="D281" i="8"/>
  <c r="F281" i="8"/>
  <c r="I281" i="8"/>
  <c r="K281" i="8"/>
  <c r="M281" i="8"/>
  <c r="B282" i="8"/>
  <c r="D282" i="8"/>
  <c r="F282" i="8"/>
  <c r="I282" i="8"/>
  <c r="K282" i="8"/>
  <c r="M282" i="8"/>
  <c r="B283" i="8"/>
  <c r="D283" i="8"/>
  <c r="F283" i="8"/>
  <c r="I283" i="8"/>
  <c r="K283" i="8"/>
  <c r="M283" i="8"/>
  <c r="B284" i="8"/>
  <c r="D284" i="8"/>
  <c r="F284" i="8"/>
  <c r="I284" i="8"/>
  <c r="K284" i="8"/>
  <c r="M284" i="8"/>
  <c r="B285" i="8"/>
  <c r="D285" i="8"/>
  <c r="F285" i="8"/>
  <c r="I285" i="8"/>
  <c r="K285" i="8"/>
  <c r="M285" i="8"/>
  <c r="B286" i="8"/>
  <c r="D286" i="8"/>
  <c r="F286" i="8"/>
  <c r="I286" i="8"/>
  <c r="K286" i="8"/>
  <c r="M286" i="8"/>
  <c r="B287" i="8"/>
  <c r="D287" i="8"/>
  <c r="F287" i="8"/>
  <c r="I287" i="8"/>
  <c r="K287" i="8"/>
  <c r="M287" i="8"/>
  <c r="B288" i="8"/>
  <c r="D288" i="8"/>
  <c r="F288" i="8"/>
  <c r="I288" i="8"/>
  <c r="K288" i="8"/>
  <c r="M288" i="8"/>
  <c r="B289" i="8"/>
  <c r="D289" i="8"/>
  <c r="F289" i="8"/>
  <c r="I289" i="8"/>
  <c r="K289" i="8"/>
  <c r="M289" i="8"/>
  <c r="B290" i="8"/>
  <c r="D290" i="8"/>
  <c r="F290" i="8"/>
  <c r="I290" i="8"/>
  <c r="K290" i="8"/>
  <c r="M290" i="8"/>
  <c r="B291" i="8"/>
  <c r="D291" i="8"/>
  <c r="F291" i="8"/>
  <c r="I291" i="8"/>
  <c r="K291" i="8"/>
  <c r="M291" i="8"/>
  <c r="B292" i="8"/>
  <c r="D292" i="8"/>
  <c r="F292" i="8"/>
  <c r="I292" i="8"/>
  <c r="K292" i="8"/>
  <c r="M292" i="8"/>
  <c r="B293" i="8"/>
  <c r="D293" i="8"/>
  <c r="F293" i="8"/>
  <c r="I293" i="8"/>
  <c r="K293" i="8"/>
  <c r="M293" i="8"/>
  <c r="B294" i="8"/>
  <c r="D294" i="8"/>
  <c r="F294" i="8"/>
  <c r="I294" i="8"/>
  <c r="K294" i="8"/>
  <c r="M294" i="8"/>
  <c r="B295" i="8"/>
  <c r="D295" i="8"/>
  <c r="F295" i="8"/>
  <c r="I295" i="8"/>
  <c r="K295" i="8"/>
  <c r="M295" i="8"/>
  <c r="B296" i="8"/>
  <c r="D296" i="8"/>
  <c r="F296" i="8"/>
  <c r="I296" i="8"/>
  <c r="K296" i="8"/>
  <c r="M296" i="8"/>
  <c r="B297" i="8"/>
  <c r="D297" i="8"/>
  <c r="F297" i="8"/>
  <c r="I297" i="8"/>
  <c r="K297" i="8"/>
  <c r="M297" i="8"/>
  <c r="B298" i="8"/>
  <c r="D298" i="8"/>
  <c r="F298" i="8"/>
  <c r="I298" i="8"/>
  <c r="K298" i="8"/>
  <c r="M298" i="8"/>
  <c r="B299" i="8"/>
  <c r="D299" i="8"/>
  <c r="F299" i="8"/>
  <c r="I299" i="8"/>
  <c r="K299" i="8"/>
  <c r="M299" i="8"/>
  <c r="B300" i="8"/>
  <c r="D300" i="8"/>
  <c r="F300" i="8"/>
  <c r="I300" i="8"/>
  <c r="K300" i="8"/>
  <c r="M300" i="8"/>
  <c r="B301" i="8"/>
  <c r="D301" i="8"/>
  <c r="F301" i="8"/>
  <c r="I301" i="8"/>
  <c r="K301" i="8"/>
  <c r="M301" i="8"/>
  <c r="B302" i="8"/>
  <c r="D302" i="8"/>
  <c r="F302" i="8"/>
  <c r="I302" i="8"/>
  <c r="K302" i="8"/>
  <c r="M302" i="8"/>
  <c r="B303" i="8"/>
  <c r="D303" i="8"/>
  <c r="F303" i="8"/>
  <c r="I303" i="8"/>
  <c r="K303" i="8"/>
  <c r="M303" i="8"/>
  <c r="B304" i="8"/>
  <c r="D304" i="8"/>
  <c r="F304" i="8"/>
  <c r="I304" i="8"/>
  <c r="K304" i="8"/>
  <c r="M304" i="8"/>
  <c r="B305" i="8"/>
  <c r="D305" i="8"/>
  <c r="F305" i="8"/>
  <c r="I305" i="8"/>
  <c r="K305" i="8"/>
  <c r="M305" i="8"/>
  <c r="B306" i="8"/>
  <c r="D306" i="8"/>
  <c r="F306" i="8"/>
  <c r="I306" i="8"/>
  <c r="K306" i="8"/>
  <c r="M306" i="8"/>
  <c r="B307" i="8"/>
  <c r="D307" i="8"/>
  <c r="F307" i="8"/>
  <c r="I307" i="8"/>
  <c r="K307" i="8"/>
  <c r="M307" i="8"/>
  <c r="B308" i="8"/>
  <c r="D308" i="8"/>
  <c r="F308" i="8"/>
  <c r="I308" i="8"/>
  <c r="K308" i="8"/>
  <c r="M308" i="8"/>
  <c r="B309" i="8"/>
  <c r="D309" i="8"/>
  <c r="F309" i="8"/>
  <c r="I309" i="8"/>
  <c r="K309" i="8"/>
  <c r="M309" i="8"/>
  <c r="B310" i="8"/>
  <c r="D310" i="8"/>
  <c r="F310" i="8"/>
  <c r="I310" i="8"/>
  <c r="K310" i="8"/>
  <c r="M310" i="8"/>
  <c r="B311" i="8"/>
  <c r="D311" i="8"/>
  <c r="F311" i="8"/>
  <c r="I311" i="8"/>
  <c r="K311" i="8"/>
  <c r="M311" i="8"/>
  <c r="B312" i="8"/>
  <c r="D312" i="8"/>
  <c r="F312" i="8"/>
  <c r="I312" i="8"/>
  <c r="K312" i="8"/>
  <c r="M312" i="8"/>
  <c r="B313" i="8"/>
  <c r="D313" i="8"/>
  <c r="F313" i="8"/>
  <c r="I313" i="8"/>
  <c r="K313" i="8"/>
  <c r="M313" i="8"/>
  <c r="B314" i="8"/>
  <c r="D314" i="8"/>
  <c r="F314" i="8"/>
  <c r="I314" i="8"/>
  <c r="K314" i="8"/>
  <c r="M314" i="8"/>
  <c r="B315" i="8"/>
  <c r="D315" i="8"/>
  <c r="F315" i="8"/>
  <c r="I315" i="8"/>
  <c r="K315" i="8"/>
  <c r="M315" i="8"/>
  <c r="B316" i="8"/>
  <c r="D316" i="8"/>
  <c r="F316" i="8"/>
  <c r="I316" i="8"/>
  <c r="K316" i="8"/>
  <c r="M316" i="8"/>
  <c r="B317" i="8"/>
  <c r="D317" i="8"/>
  <c r="F317" i="8"/>
  <c r="I317" i="8"/>
  <c r="K317" i="8"/>
  <c r="M317" i="8"/>
  <c r="B318" i="8"/>
  <c r="D318" i="8"/>
  <c r="F318" i="8"/>
  <c r="I318" i="8"/>
  <c r="K318" i="8"/>
  <c r="M318" i="8"/>
  <c r="B319" i="8"/>
  <c r="D319" i="8"/>
  <c r="F319" i="8"/>
  <c r="I319" i="8"/>
  <c r="K319" i="8"/>
  <c r="M319" i="8"/>
  <c r="B320" i="8"/>
  <c r="D320" i="8"/>
  <c r="F320" i="8"/>
  <c r="I320" i="8"/>
  <c r="K320" i="8"/>
  <c r="M320" i="8"/>
  <c r="B321" i="8"/>
  <c r="D321" i="8"/>
  <c r="F321" i="8"/>
  <c r="I321" i="8"/>
  <c r="K321" i="8"/>
  <c r="M321" i="8"/>
  <c r="B322" i="8"/>
  <c r="D322" i="8"/>
  <c r="F322" i="8"/>
  <c r="I322" i="8"/>
  <c r="K322" i="8"/>
  <c r="M322" i="8"/>
  <c r="B323" i="8"/>
  <c r="D323" i="8"/>
  <c r="F323" i="8"/>
  <c r="I323" i="8"/>
  <c r="K323" i="8"/>
  <c r="M323" i="8"/>
  <c r="B324" i="8"/>
  <c r="D324" i="8"/>
  <c r="F324" i="8"/>
  <c r="I324" i="8"/>
  <c r="K324" i="8"/>
  <c r="M324" i="8"/>
  <c r="B325" i="8"/>
  <c r="D325" i="8"/>
  <c r="F325" i="8"/>
  <c r="I325" i="8"/>
  <c r="K325" i="8"/>
  <c r="M325" i="8"/>
  <c r="B326" i="8"/>
  <c r="D326" i="8"/>
  <c r="F326" i="8"/>
  <c r="I326" i="8"/>
  <c r="K326" i="8"/>
  <c r="M326" i="8"/>
  <c r="B327" i="8"/>
  <c r="D327" i="8"/>
  <c r="F327" i="8"/>
  <c r="I327" i="8"/>
  <c r="K327" i="8"/>
  <c r="M327" i="8"/>
  <c r="B328" i="8"/>
  <c r="D328" i="8"/>
  <c r="F328" i="8"/>
  <c r="I328" i="8"/>
  <c r="K328" i="8"/>
  <c r="M328" i="8"/>
  <c r="B329" i="8"/>
  <c r="D329" i="8"/>
  <c r="F329" i="8"/>
  <c r="I329" i="8"/>
  <c r="K329" i="8"/>
  <c r="M329" i="8"/>
  <c r="B330" i="8"/>
  <c r="D330" i="8"/>
  <c r="F330" i="8"/>
  <c r="I330" i="8"/>
  <c r="K330" i="8"/>
  <c r="M330" i="8"/>
  <c r="B331" i="8"/>
  <c r="D331" i="8"/>
  <c r="F331" i="8"/>
  <c r="I331" i="8"/>
  <c r="K331" i="8"/>
  <c r="M331" i="8"/>
  <c r="B332" i="8"/>
  <c r="D332" i="8"/>
  <c r="F332" i="8"/>
  <c r="I332" i="8"/>
  <c r="K332" i="8"/>
  <c r="M332" i="8"/>
  <c r="B333" i="8"/>
  <c r="D333" i="8"/>
  <c r="F333" i="8"/>
  <c r="I333" i="8"/>
  <c r="K333" i="8"/>
  <c r="M333" i="8"/>
  <c r="B334" i="8"/>
  <c r="D334" i="8"/>
  <c r="F334" i="8"/>
  <c r="I334" i="8"/>
  <c r="K334" i="8"/>
  <c r="M334" i="8"/>
  <c r="B335" i="8"/>
  <c r="D335" i="8"/>
  <c r="F335" i="8"/>
  <c r="I335" i="8"/>
  <c r="K335" i="8"/>
  <c r="M335" i="8"/>
  <c r="B336" i="8"/>
  <c r="D336" i="8"/>
  <c r="F336" i="8"/>
  <c r="I336" i="8"/>
  <c r="K336" i="8"/>
  <c r="M336" i="8"/>
  <c r="B337" i="8"/>
  <c r="D337" i="8"/>
  <c r="F337" i="8"/>
  <c r="I337" i="8"/>
  <c r="K337" i="8"/>
  <c r="M337" i="8"/>
  <c r="B338" i="8"/>
  <c r="D338" i="8"/>
  <c r="F338" i="8"/>
  <c r="I338" i="8"/>
  <c r="K338" i="8"/>
  <c r="M338" i="8"/>
  <c r="B339" i="8"/>
  <c r="D339" i="8"/>
  <c r="F339" i="8"/>
  <c r="I339" i="8"/>
  <c r="K339" i="8"/>
  <c r="M339" i="8"/>
  <c r="B340" i="8"/>
  <c r="D340" i="8"/>
  <c r="F340" i="8"/>
  <c r="I340" i="8"/>
  <c r="K340" i="8"/>
  <c r="M340" i="8"/>
  <c r="B341" i="8"/>
  <c r="D341" i="8"/>
  <c r="F341" i="8"/>
  <c r="I341" i="8"/>
  <c r="K341" i="8"/>
  <c r="M341" i="8"/>
  <c r="B342" i="8"/>
  <c r="D342" i="8"/>
  <c r="F342" i="8"/>
  <c r="I342" i="8"/>
  <c r="K342" i="8"/>
  <c r="M342" i="8"/>
  <c r="B343" i="8"/>
  <c r="D343" i="8"/>
  <c r="F343" i="8"/>
  <c r="I343" i="8"/>
  <c r="K343" i="8"/>
  <c r="M343" i="8"/>
  <c r="B344" i="8"/>
  <c r="D344" i="8"/>
  <c r="F344" i="8"/>
  <c r="I344" i="8"/>
  <c r="K344" i="8"/>
  <c r="M344" i="8"/>
  <c r="B345" i="8"/>
  <c r="D345" i="8"/>
  <c r="F345" i="8"/>
  <c r="I345" i="8"/>
  <c r="K345" i="8"/>
  <c r="M345" i="8"/>
  <c r="B346" i="8"/>
  <c r="D346" i="8"/>
  <c r="F346" i="8"/>
  <c r="I346" i="8"/>
  <c r="K346" i="8"/>
  <c r="M346" i="8"/>
  <c r="B347" i="8"/>
  <c r="D347" i="8"/>
  <c r="F347" i="8"/>
  <c r="I347" i="8"/>
  <c r="K347" i="8"/>
  <c r="M347" i="8"/>
  <c r="B348" i="8"/>
  <c r="D348" i="8"/>
  <c r="F348" i="8"/>
  <c r="I348" i="8"/>
  <c r="K348" i="8"/>
  <c r="M348" i="8"/>
  <c r="B349" i="8"/>
  <c r="D349" i="8"/>
  <c r="F349" i="8"/>
  <c r="I349" i="8"/>
  <c r="K349" i="8"/>
  <c r="M349" i="8"/>
  <c r="B350" i="8"/>
  <c r="D350" i="8"/>
  <c r="F350" i="8"/>
  <c r="I350" i="8"/>
  <c r="K350" i="8"/>
  <c r="M350" i="8"/>
  <c r="B351" i="8"/>
  <c r="D351" i="8"/>
  <c r="F351" i="8"/>
  <c r="I351" i="8"/>
  <c r="K351" i="8"/>
  <c r="M351" i="8"/>
  <c r="B352" i="8"/>
  <c r="D352" i="8"/>
  <c r="F352" i="8"/>
  <c r="I352" i="8"/>
  <c r="K352" i="8"/>
  <c r="M352" i="8"/>
  <c r="B353" i="8"/>
  <c r="D353" i="8"/>
  <c r="F353" i="8"/>
  <c r="I353" i="8"/>
  <c r="K353" i="8"/>
  <c r="M353" i="8"/>
  <c r="B354" i="8"/>
  <c r="D354" i="8"/>
  <c r="F354" i="8"/>
  <c r="I354" i="8"/>
  <c r="K354" i="8"/>
  <c r="M354" i="8"/>
  <c r="B355" i="8"/>
  <c r="D355" i="8"/>
  <c r="F355" i="8"/>
  <c r="I355" i="8"/>
  <c r="K355" i="8"/>
  <c r="M355" i="8"/>
  <c r="B356" i="8"/>
  <c r="D356" i="8"/>
  <c r="F356" i="8"/>
  <c r="I356" i="8"/>
  <c r="K356" i="8"/>
  <c r="M356" i="8"/>
  <c r="B357" i="8"/>
  <c r="D357" i="8"/>
  <c r="F357" i="8"/>
  <c r="I357" i="8"/>
  <c r="K357" i="8"/>
  <c r="M357" i="8"/>
  <c r="B358" i="8"/>
  <c r="D358" i="8"/>
  <c r="F358" i="8"/>
  <c r="I358" i="8"/>
  <c r="K358" i="8"/>
  <c r="M358" i="8"/>
  <c r="B359" i="8"/>
  <c r="D359" i="8"/>
  <c r="F359" i="8"/>
  <c r="I359" i="8"/>
  <c r="K359" i="8"/>
  <c r="M359" i="8"/>
  <c r="B360" i="8"/>
  <c r="D360" i="8"/>
  <c r="F360" i="8"/>
  <c r="I360" i="8"/>
  <c r="K360" i="8"/>
  <c r="M360" i="8"/>
  <c r="B361" i="8"/>
  <c r="D361" i="8"/>
  <c r="F361" i="8"/>
  <c r="I361" i="8"/>
  <c r="K361" i="8"/>
  <c r="M361" i="8"/>
  <c r="B362" i="8"/>
  <c r="D362" i="8"/>
  <c r="F362" i="8"/>
  <c r="I362" i="8"/>
  <c r="K362" i="8"/>
  <c r="M362" i="8"/>
  <c r="B363" i="8"/>
  <c r="D363" i="8"/>
  <c r="F363" i="8"/>
  <c r="I363" i="8"/>
  <c r="K363" i="8"/>
  <c r="M363" i="8"/>
  <c r="B364" i="8"/>
  <c r="D364" i="8"/>
  <c r="F364" i="8"/>
  <c r="I364" i="8"/>
  <c r="K364" i="8"/>
  <c r="M364" i="8"/>
  <c r="B365" i="8"/>
  <c r="D365" i="8"/>
  <c r="F365" i="8"/>
  <c r="I365" i="8"/>
  <c r="K365" i="8"/>
  <c r="M365" i="8"/>
  <c r="B366" i="8"/>
  <c r="D366" i="8"/>
  <c r="F366" i="8"/>
  <c r="I366" i="8"/>
  <c r="K366" i="8"/>
  <c r="M366" i="8"/>
  <c r="B367" i="8"/>
  <c r="D367" i="8"/>
  <c r="F367" i="8"/>
  <c r="I367" i="8"/>
  <c r="K367" i="8"/>
  <c r="M367" i="8"/>
  <c r="B368" i="8"/>
  <c r="D368" i="8"/>
  <c r="F368" i="8"/>
  <c r="I368" i="8"/>
  <c r="K368" i="8"/>
  <c r="M368" i="8"/>
  <c r="B369" i="8"/>
  <c r="D369" i="8"/>
  <c r="F369" i="8"/>
  <c r="I369" i="8"/>
  <c r="K369" i="8"/>
  <c r="M369" i="8"/>
  <c r="B370" i="8"/>
  <c r="D370" i="8"/>
  <c r="F370" i="8"/>
  <c r="I370" i="8"/>
  <c r="K370" i="8"/>
  <c r="M370" i="8"/>
  <c r="B371" i="8"/>
  <c r="D371" i="8"/>
  <c r="F371" i="8"/>
  <c r="I371" i="8"/>
  <c r="K371" i="8"/>
  <c r="M371" i="8"/>
  <c r="B372" i="8"/>
  <c r="D372" i="8"/>
  <c r="F372" i="8"/>
  <c r="I372" i="8"/>
  <c r="K372" i="8"/>
  <c r="M372" i="8"/>
  <c r="B373" i="8"/>
  <c r="D373" i="8"/>
  <c r="F373" i="8"/>
  <c r="I373" i="8"/>
  <c r="K373" i="8"/>
  <c r="M373" i="8"/>
  <c r="B374" i="8"/>
  <c r="D374" i="8"/>
  <c r="F374" i="8"/>
  <c r="I374" i="8"/>
  <c r="K374" i="8"/>
  <c r="M374" i="8"/>
  <c r="B375" i="8"/>
  <c r="D375" i="8"/>
  <c r="F375" i="8"/>
  <c r="I375" i="8"/>
  <c r="K375" i="8"/>
  <c r="M375" i="8"/>
  <c r="B376" i="8"/>
  <c r="D376" i="8"/>
  <c r="F376" i="8"/>
  <c r="I376" i="8"/>
  <c r="K376" i="8"/>
  <c r="M376" i="8"/>
  <c r="B377" i="8"/>
  <c r="D377" i="8"/>
  <c r="F377" i="8"/>
  <c r="I377" i="8"/>
  <c r="K377" i="8"/>
  <c r="M377" i="8"/>
  <c r="B378" i="8"/>
  <c r="D378" i="8"/>
  <c r="F378" i="8"/>
  <c r="I378" i="8"/>
  <c r="K378" i="8"/>
  <c r="M378" i="8"/>
  <c r="B379" i="8"/>
  <c r="D379" i="8"/>
  <c r="F379" i="8"/>
  <c r="I379" i="8"/>
  <c r="K379" i="8"/>
  <c r="M379" i="8"/>
  <c r="B380" i="8"/>
  <c r="D380" i="8"/>
  <c r="F380" i="8"/>
  <c r="I380" i="8"/>
  <c r="K380" i="8"/>
  <c r="M380" i="8"/>
  <c r="B381" i="8"/>
  <c r="D381" i="8"/>
  <c r="F381" i="8"/>
  <c r="I381" i="8"/>
  <c r="K381" i="8"/>
  <c r="M381" i="8"/>
  <c r="B382" i="8"/>
  <c r="D382" i="8"/>
  <c r="F382" i="8"/>
  <c r="I382" i="8"/>
  <c r="K382" i="8"/>
  <c r="M382" i="8"/>
  <c r="B383" i="8"/>
  <c r="D383" i="8"/>
  <c r="F383" i="8"/>
  <c r="I383" i="8"/>
  <c r="K383" i="8"/>
  <c r="M383" i="8"/>
  <c r="B384" i="8"/>
  <c r="D384" i="8"/>
  <c r="F384" i="8"/>
  <c r="I384" i="8"/>
  <c r="K384" i="8"/>
  <c r="M384" i="8"/>
  <c r="B385" i="8"/>
  <c r="D385" i="8"/>
  <c r="F385" i="8"/>
  <c r="I385" i="8"/>
  <c r="K385" i="8"/>
  <c r="M385" i="8"/>
  <c r="B386" i="8"/>
  <c r="D386" i="8"/>
  <c r="F386" i="8"/>
  <c r="I386" i="8"/>
  <c r="K386" i="8"/>
  <c r="M386" i="8"/>
  <c r="B387" i="8"/>
  <c r="D387" i="8"/>
  <c r="F387" i="8"/>
  <c r="I387" i="8"/>
  <c r="K387" i="8"/>
  <c r="M387" i="8"/>
  <c r="B388" i="8"/>
  <c r="D388" i="8"/>
  <c r="F388" i="8"/>
  <c r="I388" i="8"/>
  <c r="K388" i="8"/>
  <c r="M388" i="8"/>
  <c r="B389" i="8"/>
  <c r="D389" i="8"/>
  <c r="F389" i="8"/>
  <c r="I389" i="8"/>
  <c r="K389" i="8"/>
  <c r="M389" i="8"/>
  <c r="B390" i="8"/>
  <c r="D390" i="8"/>
  <c r="F390" i="8"/>
  <c r="I390" i="8"/>
  <c r="K390" i="8"/>
  <c r="M390" i="8"/>
  <c r="B391" i="8"/>
  <c r="D391" i="8"/>
  <c r="F391" i="8"/>
  <c r="I391" i="8"/>
  <c r="K391" i="8"/>
  <c r="M391" i="8"/>
  <c r="B392" i="8"/>
  <c r="D392" i="8"/>
  <c r="F392" i="8"/>
  <c r="I392" i="8"/>
  <c r="K392" i="8"/>
  <c r="M392" i="8"/>
  <c r="B393" i="8"/>
  <c r="D393" i="8"/>
  <c r="F393" i="8"/>
  <c r="I393" i="8"/>
  <c r="K393" i="8"/>
  <c r="M393" i="8"/>
  <c r="B394" i="8"/>
  <c r="D394" i="8"/>
  <c r="F394" i="8"/>
  <c r="I394" i="8"/>
  <c r="K394" i="8"/>
  <c r="M394" i="8"/>
  <c r="B395" i="8"/>
  <c r="D395" i="8"/>
  <c r="F395" i="8"/>
  <c r="I395" i="8"/>
  <c r="K395" i="8"/>
  <c r="M395" i="8"/>
  <c r="B396" i="8"/>
  <c r="D396" i="8"/>
  <c r="F396" i="8"/>
  <c r="I396" i="8"/>
  <c r="K396" i="8"/>
  <c r="M396" i="8"/>
  <c r="B397" i="8"/>
  <c r="D397" i="8"/>
  <c r="F397" i="8"/>
  <c r="I397" i="8"/>
  <c r="K397" i="8"/>
  <c r="M397" i="8"/>
  <c r="B398" i="8"/>
  <c r="D398" i="8"/>
  <c r="F398" i="8"/>
  <c r="I398" i="8"/>
  <c r="K398" i="8"/>
  <c r="M398" i="8"/>
  <c r="B399" i="8"/>
  <c r="D399" i="8"/>
  <c r="F399" i="8"/>
  <c r="I399" i="8"/>
  <c r="K399" i="8"/>
  <c r="M399" i="8"/>
  <c r="B400" i="8"/>
  <c r="D400" i="8"/>
  <c r="F400" i="8"/>
  <c r="I400" i="8"/>
  <c r="K400" i="8"/>
  <c r="M400" i="8"/>
  <c r="B401" i="8"/>
  <c r="D401" i="8"/>
  <c r="F401" i="8"/>
  <c r="I401" i="8"/>
  <c r="K401" i="8"/>
  <c r="M401" i="8"/>
  <c r="B402" i="8"/>
  <c r="D402" i="8"/>
  <c r="F402" i="8"/>
  <c r="I402" i="8"/>
  <c r="K402" i="8"/>
  <c r="M402" i="8"/>
  <c r="B403" i="8"/>
  <c r="D403" i="8"/>
  <c r="F403" i="8"/>
  <c r="I403" i="8"/>
  <c r="K403" i="8"/>
  <c r="M403" i="8"/>
  <c r="B404" i="8"/>
  <c r="D404" i="8"/>
  <c r="F404" i="8"/>
  <c r="I404" i="8"/>
  <c r="K404" i="8"/>
  <c r="M404" i="8"/>
  <c r="B405" i="8"/>
  <c r="D405" i="8"/>
  <c r="F405" i="8"/>
  <c r="I405" i="8"/>
  <c r="K405" i="8"/>
  <c r="M405" i="8"/>
  <c r="B406" i="8"/>
  <c r="D406" i="8"/>
  <c r="F406" i="8"/>
  <c r="I406" i="8"/>
  <c r="K406" i="8"/>
  <c r="M406" i="8"/>
  <c r="B407" i="8"/>
  <c r="D407" i="8"/>
  <c r="F407" i="8"/>
  <c r="I407" i="8"/>
  <c r="K407" i="8"/>
  <c r="M407" i="8"/>
  <c r="B408" i="8"/>
  <c r="D408" i="8"/>
  <c r="F408" i="8"/>
  <c r="I408" i="8"/>
  <c r="K408" i="8"/>
  <c r="M408" i="8"/>
  <c r="B409" i="8"/>
  <c r="D409" i="8"/>
  <c r="F409" i="8"/>
  <c r="I409" i="8"/>
  <c r="K409" i="8"/>
  <c r="M409" i="8"/>
  <c r="B410" i="8"/>
  <c r="D410" i="8"/>
  <c r="F410" i="8"/>
  <c r="I410" i="8"/>
  <c r="K410" i="8"/>
  <c r="M410" i="8"/>
  <c r="B411" i="8"/>
  <c r="D411" i="8"/>
  <c r="F411" i="8"/>
  <c r="I411" i="8"/>
  <c r="K411" i="8"/>
  <c r="M411" i="8"/>
  <c r="B412" i="8"/>
  <c r="D412" i="8"/>
  <c r="F412" i="8"/>
  <c r="I412" i="8"/>
  <c r="K412" i="8"/>
  <c r="M412" i="8"/>
  <c r="B413" i="8"/>
  <c r="D413" i="8"/>
  <c r="F413" i="8"/>
  <c r="I413" i="8"/>
  <c r="K413" i="8"/>
  <c r="M413" i="8"/>
  <c r="B414" i="8"/>
  <c r="D414" i="8"/>
  <c r="F414" i="8"/>
  <c r="I414" i="8"/>
  <c r="K414" i="8"/>
  <c r="M414" i="8"/>
  <c r="B415" i="8"/>
  <c r="D415" i="8"/>
  <c r="F415" i="8"/>
  <c r="I415" i="8"/>
  <c r="K415" i="8"/>
  <c r="M415" i="8"/>
  <c r="B416" i="8"/>
  <c r="D416" i="8"/>
  <c r="F416" i="8"/>
  <c r="I416" i="8"/>
  <c r="K416" i="8"/>
  <c r="M416" i="8"/>
  <c r="B417" i="8"/>
  <c r="D417" i="8"/>
  <c r="F417" i="8"/>
  <c r="I417" i="8"/>
  <c r="K417" i="8"/>
  <c r="M417" i="8"/>
  <c r="B418" i="8"/>
  <c r="D418" i="8"/>
  <c r="F418" i="8"/>
  <c r="I418" i="8"/>
  <c r="K418" i="8"/>
  <c r="M418" i="8"/>
  <c r="B419" i="8"/>
  <c r="D419" i="8"/>
  <c r="F419" i="8"/>
  <c r="I419" i="8"/>
  <c r="K419" i="8"/>
  <c r="M419" i="8"/>
  <c r="B420" i="8"/>
  <c r="D420" i="8"/>
  <c r="F420" i="8"/>
  <c r="I420" i="8"/>
  <c r="K420" i="8"/>
  <c r="M420" i="8"/>
  <c r="B421" i="8"/>
  <c r="D421" i="8"/>
  <c r="F421" i="8"/>
  <c r="I421" i="8"/>
  <c r="K421" i="8"/>
  <c r="M421" i="8"/>
  <c r="B422" i="8"/>
  <c r="D422" i="8"/>
  <c r="F422" i="8"/>
  <c r="I422" i="8"/>
  <c r="K422" i="8"/>
  <c r="M422" i="8"/>
  <c r="B423" i="8"/>
  <c r="D423" i="8"/>
  <c r="F423" i="8"/>
  <c r="I423" i="8"/>
  <c r="K423" i="8"/>
  <c r="M423" i="8"/>
  <c r="B424" i="8"/>
  <c r="D424" i="8"/>
  <c r="F424" i="8"/>
  <c r="I424" i="8"/>
  <c r="K424" i="8"/>
  <c r="M424" i="8"/>
  <c r="B425" i="8"/>
  <c r="D425" i="8"/>
  <c r="F425" i="8"/>
  <c r="I425" i="8"/>
  <c r="K425" i="8"/>
  <c r="M425" i="8"/>
  <c r="B426" i="8"/>
  <c r="D426" i="8"/>
  <c r="F426" i="8"/>
  <c r="I426" i="8"/>
  <c r="K426" i="8"/>
  <c r="M426" i="8"/>
  <c r="B427" i="8"/>
  <c r="D427" i="8"/>
  <c r="F427" i="8"/>
  <c r="I427" i="8"/>
  <c r="K427" i="8"/>
  <c r="M427" i="8"/>
  <c r="B428" i="8"/>
  <c r="D428" i="8"/>
  <c r="F428" i="8"/>
  <c r="I428" i="8"/>
  <c r="K428" i="8"/>
  <c r="M428" i="8"/>
  <c r="B429" i="8"/>
  <c r="D429" i="8"/>
  <c r="F429" i="8"/>
  <c r="I429" i="8"/>
  <c r="K429" i="8"/>
  <c r="M429" i="8"/>
  <c r="B430" i="8"/>
  <c r="D430" i="8"/>
  <c r="F430" i="8"/>
  <c r="I430" i="8"/>
  <c r="K430" i="8"/>
  <c r="M430" i="8"/>
  <c r="B431" i="8"/>
  <c r="D431" i="8"/>
  <c r="F431" i="8"/>
  <c r="I431" i="8"/>
  <c r="K431" i="8"/>
  <c r="M431" i="8"/>
  <c r="B432" i="8"/>
  <c r="D432" i="8"/>
  <c r="F432" i="8"/>
  <c r="I432" i="8"/>
  <c r="K432" i="8"/>
  <c r="M432" i="8"/>
  <c r="B433" i="8"/>
  <c r="D433" i="8"/>
  <c r="F433" i="8"/>
  <c r="I433" i="8"/>
  <c r="K433" i="8"/>
  <c r="M433" i="8"/>
  <c r="B434" i="8"/>
  <c r="D434" i="8"/>
  <c r="F434" i="8"/>
  <c r="I434" i="8"/>
  <c r="K434" i="8"/>
  <c r="M434" i="8"/>
  <c r="B435" i="8"/>
  <c r="D435" i="8"/>
  <c r="F435" i="8"/>
  <c r="I435" i="8"/>
  <c r="K435" i="8"/>
  <c r="M435" i="8"/>
  <c r="B436" i="8"/>
  <c r="D436" i="8"/>
  <c r="F436" i="8"/>
  <c r="I436" i="8"/>
  <c r="K436" i="8"/>
  <c r="M436" i="8"/>
  <c r="B437" i="8"/>
  <c r="D437" i="8"/>
  <c r="F437" i="8"/>
  <c r="I437" i="8"/>
  <c r="K437" i="8"/>
  <c r="M437" i="8"/>
  <c r="B438" i="8"/>
  <c r="D438" i="8"/>
  <c r="F438" i="8"/>
  <c r="I438" i="8"/>
  <c r="K438" i="8"/>
  <c r="M438" i="8"/>
  <c r="B439" i="8"/>
  <c r="D439" i="8"/>
  <c r="F439" i="8"/>
  <c r="I439" i="8"/>
  <c r="K439" i="8"/>
  <c r="M439" i="8"/>
  <c r="B440" i="8"/>
  <c r="D440" i="8"/>
  <c r="F440" i="8"/>
  <c r="I440" i="8"/>
  <c r="K440" i="8"/>
  <c r="M440" i="8"/>
  <c r="B441" i="8"/>
  <c r="D441" i="8"/>
  <c r="F441" i="8"/>
  <c r="I441" i="8"/>
  <c r="K441" i="8"/>
  <c r="M441" i="8"/>
  <c r="B442" i="8"/>
  <c r="D442" i="8"/>
  <c r="F442" i="8"/>
  <c r="I442" i="8"/>
  <c r="K442" i="8"/>
  <c r="M442" i="8"/>
  <c r="B443" i="8"/>
  <c r="D443" i="8"/>
  <c r="F443" i="8"/>
  <c r="I443" i="8"/>
  <c r="K443" i="8"/>
  <c r="M443" i="8"/>
  <c r="B444" i="8"/>
  <c r="D444" i="8"/>
  <c r="F444" i="8"/>
  <c r="I444" i="8"/>
  <c r="K444" i="8"/>
  <c r="M444" i="8"/>
  <c r="B445" i="8"/>
  <c r="D445" i="8"/>
  <c r="F445" i="8"/>
  <c r="I445" i="8"/>
  <c r="K445" i="8"/>
  <c r="M445" i="8"/>
  <c r="B446" i="8"/>
  <c r="D446" i="8"/>
  <c r="F446" i="8"/>
  <c r="I446" i="8"/>
  <c r="K446" i="8"/>
  <c r="M446" i="8"/>
  <c r="B447" i="8"/>
  <c r="D447" i="8"/>
  <c r="F447" i="8"/>
  <c r="I447" i="8"/>
  <c r="K447" i="8"/>
  <c r="M447" i="8"/>
  <c r="B448" i="8"/>
  <c r="D448" i="8"/>
  <c r="F448" i="8"/>
  <c r="I448" i="8"/>
  <c r="K448" i="8"/>
  <c r="M448" i="8"/>
  <c r="B449" i="8"/>
  <c r="D449" i="8"/>
  <c r="F449" i="8"/>
  <c r="I449" i="8"/>
  <c r="K449" i="8"/>
  <c r="M449" i="8"/>
  <c r="B450" i="8"/>
  <c r="D450" i="8"/>
  <c r="F450" i="8"/>
  <c r="I450" i="8"/>
  <c r="K450" i="8"/>
  <c r="M450" i="8"/>
  <c r="B451" i="8"/>
  <c r="D451" i="8"/>
  <c r="F451" i="8"/>
  <c r="I451" i="8"/>
  <c r="K451" i="8"/>
  <c r="M451" i="8"/>
  <c r="B452" i="8"/>
  <c r="D452" i="8"/>
  <c r="F452" i="8"/>
  <c r="I452" i="8"/>
  <c r="K452" i="8"/>
  <c r="M452" i="8"/>
  <c r="B453" i="8"/>
  <c r="D453" i="8"/>
  <c r="F453" i="8"/>
  <c r="I453" i="8"/>
  <c r="K453" i="8"/>
  <c r="M453" i="8"/>
  <c r="B454" i="8"/>
  <c r="D454" i="8"/>
  <c r="F454" i="8"/>
  <c r="I454" i="8"/>
  <c r="K454" i="8"/>
  <c r="M454" i="8"/>
  <c r="B455" i="8"/>
  <c r="D455" i="8"/>
  <c r="F455" i="8"/>
  <c r="I455" i="8"/>
  <c r="K455" i="8"/>
  <c r="M455" i="8"/>
  <c r="B456" i="8"/>
  <c r="D456" i="8"/>
  <c r="F456" i="8"/>
  <c r="I456" i="8"/>
  <c r="K456" i="8"/>
  <c r="M456" i="8"/>
  <c r="B457" i="8"/>
  <c r="D457" i="8"/>
  <c r="F457" i="8"/>
  <c r="I457" i="8"/>
  <c r="K457" i="8"/>
  <c r="M457" i="8"/>
  <c r="B458" i="8"/>
  <c r="D458" i="8"/>
  <c r="F458" i="8"/>
  <c r="I458" i="8"/>
  <c r="K458" i="8"/>
  <c r="M458" i="8"/>
  <c r="B459" i="8"/>
  <c r="D459" i="8"/>
  <c r="F459" i="8"/>
  <c r="I459" i="8"/>
  <c r="K459" i="8"/>
  <c r="M459" i="8"/>
  <c r="B460" i="8"/>
  <c r="D460" i="8"/>
  <c r="F460" i="8"/>
  <c r="I460" i="8"/>
  <c r="K460" i="8"/>
  <c r="M460" i="8"/>
  <c r="B461" i="8"/>
  <c r="D461" i="8"/>
  <c r="F461" i="8"/>
  <c r="I461" i="8"/>
  <c r="K461" i="8"/>
  <c r="M461" i="8"/>
  <c r="B462" i="8"/>
  <c r="D462" i="8"/>
  <c r="F462" i="8"/>
  <c r="I462" i="8"/>
  <c r="K462" i="8"/>
  <c r="M462" i="8"/>
  <c r="B463" i="8"/>
  <c r="D463" i="8"/>
  <c r="F463" i="8"/>
  <c r="I463" i="8"/>
  <c r="K463" i="8"/>
  <c r="M463" i="8"/>
  <c r="B464" i="8"/>
  <c r="D464" i="8"/>
  <c r="F464" i="8"/>
  <c r="I464" i="8"/>
  <c r="K464" i="8"/>
  <c r="M464" i="8"/>
  <c r="B465" i="8"/>
  <c r="D465" i="8"/>
  <c r="F465" i="8"/>
  <c r="I465" i="8"/>
  <c r="K465" i="8"/>
  <c r="M465" i="8"/>
  <c r="B466" i="8"/>
  <c r="D466" i="8"/>
  <c r="F466" i="8"/>
  <c r="I466" i="8"/>
  <c r="K466" i="8"/>
  <c r="M466" i="8"/>
  <c r="B467" i="8"/>
  <c r="D467" i="8"/>
  <c r="F467" i="8"/>
  <c r="I467" i="8"/>
  <c r="K467" i="8"/>
  <c r="M467" i="8"/>
  <c r="B468" i="8"/>
  <c r="D468" i="8"/>
  <c r="F468" i="8"/>
  <c r="I468" i="8"/>
  <c r="K468" i="8"/>
  <c r="M468" i="8"/>
  <c r="B469" i="8"/>
  <c r="D469" i="8"/>
  <c r="F469" i="8"/>
  <c r="I469" i="8"/>
  <c r="K469" i="8"/>
  <c r="M469" i="8"/>
  <c r="B470" i="8"/>
  <c r="D470" i="8"/>
  <c r="F470" i="8"/>
  <c r="I470" i="8"/>
  <c r="K470" i="8"/>
  <c r="M470" i="8"/>
  <c r="B471" i="8"/>
  <c r="D471" i="8"/>
  <c r="F471" i="8"/>
  <c r="I471" i="8"/>
  <c r="K471" i="8"/>
  <c r="M471" i="8"/>
  <c r="B472" i="8"/>
  <c r="D472" i="8"/>
  <c r="F472" i="8"/>
  <c r="I472" i="8"/>
  <c r="K472" i="8"/>
  <c r="M472" i="8"/>
  <c r="B473" i="8"/>
  <c r="D473" i="8"/>
  <c r="F473" i="8"/>
  <c r="I473" i="8"/>
  <c r="K473" i="8"/>
  <c r="M473" i="8"/>
  <c r="B474" i="8"/>
  <c r="D474" i="8"/>
  <c r="F474" i="8"/>
  <c r="I474" i="8"/>
  <c r="K474" i="8"/>
  <c r="M474" i="8"/>
  <c r="B475" i="8"/>
  <c r="D475" i="8"/>
  <c r="F475" i="8"/>
  <c r="I475" i="8"/>
  <c r="K475" i="8"/>
  <c r="M475" i="8"/>
  <c r="B476" i="8"/>
  <c r="D476" i="8"/>
  <c r="F476" i="8"/>
  <c r="I476" i="8"/>
  <c r="K476" i="8"/>
  <c r="M476" i="8"/>
  <c r="B477" i="8"/>
  <c r="D477" i="8"/>
  <c r="F477" i="8"/>
  <c r="I477" i="8"/>
  <c r="K477" i="8"/>
  <c r="M477" i="8"/>
  <c r="B478" i="8"/>
  <c r="D478" i="8"/>
  <c r="F478" i="8"/>
  <c r="I478" i="8"/>
  <c r="K478" i="8"/>
  <c r="M478" i="8"/>
  <c r="B479" i="8"/>
  <c r="D479" i="8"/>
  <c r="F479" i="8"/>
  <c r="I479" i="8"/>
  <c r="K479" i="8"/>
  <c r="M479" i="8"/>
  <c r="B480" i="8"/>
  <c r="D480" i="8"/>
  <c r="F480" i="8"/>
  <c r="I480" i="8"/>
  <c r="K480" i="8"/>
  <c r="M480" i="8"/>
  <c r="B481" i="8"/>
  <c r="D481" i="8"/>
  <c r="F481" i="8"/>
  <c r="I481" i="8"/>
  <c r="K481" i="8"/>
  <c r="M481" i="8"/>
  <c r="B482" i="8"/>
  <c r="D482" i="8"/>
  <c r="F482" i="8"/>
  <c r="I482" i="8"/>
  <c r="K482" i="8"/>
  <c r="M482" i="8"/>
  <c r="B483" i="8"/>
  <c r="D483" i="8"/>
  <c r="F483" i="8"/>
  <c r="I483" i="8"/>
  <c r="K483" i="8"/>
  <c r="M483" i="8"/>
  <c r="B484" i="8"/>
  <c r="D484" i="8"/>
  <c r="F484" i="8"/>
  <c r="I484" i="8"/>
  <c r="K484" i="8"/>
  <c r="M484" i="8"/>
  <c r="B485" i="8"/>
  <c r="D485" i="8"/>
  <c r="F485" i="8"/>
  <c r="I485" i="8"/>
  <c r="K485" i="8"/>
  <c r="M485" i="8"/>
  <c r="B486" i="8"/>
  <c r="D486" i="8"/>
  <c r="F486" i="8"/>
  <c r="I486" i="8"/>
  <c r="K486" i="8"/>
  <c r="M486" i="8"/>
  <c r="B487" i="8"/>
  <c r="D487" i="8"/>
  <c r="F487" i="8"/>
  <c r="I487" i="8"/>
  <c r="K487" i="8"/>
  <c r="M487" i="8"/>
  <c r="B488" i="8"/>
  <c r="D488" i="8"/>
  <c r="F488" i="8"/>
  <c r="I488" i="8"/>
  <c r="K488" i="8"/>
  <c r="M488" i="8"/>
  <c r="B489" i="8"/>
  <c r="D489" i="8"/>
  <c r="F489" i="8"/>
  <c r="I489" i="8"/>
  <c r="K489" i="8"/>
  <c r="M489" i="8"/>
  <c r="B490" i="8"/>
  <c r="D490" i="8"/>
  <c r="F490" i="8"/>
  <c r="I490" i="8"/>
  <c r="K490" i="8"/>
  <c r="M490" i="8"/>
  <c r="B491" i="8"/>
  <c r="D491" i="8"/>
  <c r="F491" i="8"/>
  <c r="I491" i="8"/>
  <c r="K491" i="8"/>
  <c r="M491" i="8"/>
  <c r="B492" i="8"/>
  <c r="D492" i="8"/>
  <c r="F492" i="8"/>
  <c r="I492" i="8"/>
  <c r="K492" i="8"/>
  <c r="M492" i="8"/>
  <c r="B493" i="8"/>
  <c r="D493" i="8"/>
  <c r="F493" i="8"/>
  <c r="I493" i="8"/>
  <c r="K493" i="8"/>
  <c r="M493" i="8"/>
  <c r="B494" i="8"/>
  <c r="D494" i="8"/>
  <c r="F494" i="8"/>
  <c r="I494" i="8"/>
  <c r="K494" i="8"/>
  <c r="M494" i="8"/>
  <c r="B495" i="8"/>
  <c r="D495" i="8"/>
  <c r="F495" i="8"/>
  <c r="I495" i="8"/>
  <c r="K495" i="8"/>
  <c r="M495" i="8"/>
  <c r="B496" i="8"/>
  <c r="D496" i="8"/>
  <c r="F496" i="8"/>
  <c r="I496" i="8"/>
  <c r="K496" i="8"/>
  <c r="M496" i="8"/>
  <c r="B497" i="8"/>
  <c r="D497" i="8"/>
  <c r="F497" i="8"/>
  <c r="I497" i="8"/>
  <c r="K497" i="8"/>
  <c r="M497" i="8"/>
  <c r="B498" i="8"/>
  <c r="D498" i="8"/>
  <c r="F498" i="8"/>
  <c r="I498" i="8"/>
  <c r="K498" i="8"/>
  <c r="M498" i="8"/>
  <c r="B499" i="8"/>
  <c r="D499" i="8"/>
  <c r="F499" i="8"/>
  <c r="I499" i="8"/>
  <c r="K499" i="8"/>
  <c r="M499" i="8"/>
  <c r="B500" i="8"/>
  <c r="D500" i="8"/>
  <c r="F500" i="8"/>
  <c r="I500" i="8"/>
  <c r="K500" i="8"/>
  <c r="M500" i="8"/>
  <c r="B501" i="8"/>
  <c r="D501" i="8"/>
  <c r="F501" i="8"/>
  <c r="I501" i="8"/>
  <c r="K501" i="8"/>
  <c r="M501" i="8"/>
  <c r="B502" i="8"/>
  <c r="D502" i="8"/>
  <c r="F502" i="8"/>
  <c r="I502" i="8"/>
  <c r="K502" i="8"/>
  <c r="M502" i="8"/>
  <c r="B503" i="8"/>
  <c r="D503" i="8"/>
  <c r="F503" i="8"/>
  <c r="I503" i="8"/>
  <c r="K503" i="8"/>
  <c r="M503" i="8"/>
  <c r="B504" i="8"/>
  <c r="D504" i="8"/>
  <c r="F504" i="8"/>
  <c r="I504" i="8"/>
  <c r="K504" i="8"/>
  <c r="M504" i="8"/>
  <c r="B505" i="8"/>
  <c r="D505" i="8"/>
  <c r="F505" i="8"/>
  <c r="I505" i="8"/>
  <c r="K505" i="8"/>
  <c r="M505" i="8"/>
  <c r="B506" i="8"/>
  <c r="D506" i="8"/>
  <c r="F506" i="8"/>
  <c r="I506" i="8"/>
  <c r="K506" i="8"/>
  <c r="M506" i="8"/>
  <c r="B507" i="8"/>
  <c r="D507" i="8"/>
  <c r="F507" i="8"/>
  <c r="I507" i="8"/>
  <c r="K507" i="8"/>
  <c r="M507" i="8"/>
  <c r="B508" i="8"/>
  <c r="D508" i="8"/>
  <c r="F508" i="8"/>
  <c r="I508" i="8"/>
  <c r="K508" i="8"/>
  <c r="M508" i="8"/>
  <c r="B509" i="8"/>
  <c r="D509" i="8"/>
  <c r="F509" i="8"/>
  <c r="I509" i="8"/>
  <c r="K509" i="8"/>
  <c r="M509" i="8"/>
  <c r="B510" i="8"/>
  <c r="D510" i="8"/>
  <c r="F510" i="8"/>
  <c r="I510" i="8"/>
  <c r="K510" i="8"/>
  <c r="M510" i="8"/>
  <c r="B511" i="8"/>
  <c r="D511" i="8"/>
  <c r="F511" i="8"/>
  <c r="I511" i="8"/>
  <c r="K511" i="8"/>
  <c r="M511" i="8"/>
  <c r="B512" i="8"/>
  <c r="D512" i="8"/>
  <c r="F512" i="8"/>
  <c r="I512" i="8"/>
  <c r="K512" i="8"/>
  <c r="M512" i="8"/>
  <c r="B513" i="8"/>
  <c r="D513" i="8"/>
  <c r="F513" i="8"/>
  <c r="I513" i="8"/>
  <c r="K513" i="8"/>
  <c r="M513" i="8"/>
  <c r="B514" i="8"/>
  <c r="D514" i="8"/>
  <c r="F514" i="8"/>
  <c r="I514" i="8"/>
  <c r="K514" i="8"/>
  <c r="M514" i="8"/>
  <c r="B515" i="8"/>
  <c r="D515" i="8"/>
  <c r="F515" i="8"/>
  <c r="I515" i="8"/>
  <c r="K515" i="8"/>
  <c r="M515" i="8"/>
  <c r="B516" i="8"/>
  <c r="D516" i="8"/>
  <c r="F516" i="8"/>
  <c r="I516" i="8"/>
  <c r="K516" i="8"/>
  <c r="M516" i="8"/>
  <c r="B517" i="8"/>
  <c r="D517" i="8"/>
  <c r="F517" i="8"/>
  <c r="I517" i="8"/>
  <c r="K517" i="8"/>
  <c r="M517" i="8"/>
  <c r="B518" i="8"/>
  <c r="D518" i="8"/>
  <c r="F518" i="8"/>
  <c r="I518" i="8"/>
  <c r="K518" i="8"/>
  <c r="M518" i="8"/>
  <c r="B519" i="8"/>
  <c r="D519" i="8"/>
  <c r="F519" i="8"/>
  <c r="I519" i="8"/>
  <c r="K519" i="8"/>
  <c r="M519" i="8"/>
  <c r="B520" i="8"/>
  <c r="D520" i="8"/>
  <c r="F520" i="8"/>
  <c r="I520" i="8"/>
  <c r="K520" i="8"/>
  <c r="M520" i="8"/>
  <c r="B521" i="8"/>
  <c r="D521" i="8"/>
  <c r="F521" i="8"/>
  <c r="I521" i="8"/>
  <c r="K521" i="8"/>
  <c r="M521" i="8"/>
  <c r="B522" i="8"/>
  <c r="D522" i="8"/>
  <c r="F522" i="8"/>
  <c r="I522" i="8"/>
  <c r="K522" i="8"/>
  <c r="M522" i="8"/>
  <c r="B523" i="8"/>
  <c r="D523" i="8"/>
  <c r="F523" i="8"/>
  <c r="I523" i="8"/>
  <c r="K523" i="8"/>
  <c r="M523" i="8"/>
  <c r="B524" i="8"/>
  <c r="D524" i="8"/>
  <c r="F524" i="8"/>
  <c r="I524" i="8"/>
  <c r="K524" i="8"/>
  <c r="M524" i="8"/>
  <c r="B525" i="8"/>
  <c r="D525" i="8"/>
  <c r="F525" i="8"/>
  <c r="I525" i="8"/>
  <c r="K525" i="8"/>
  <c r="M525" i="8"/>
  <c r="B526" i="8"/>
  <c r="D526" i="8"/>
  <c r="F526" i="8"/>
  <c r="I526" i="8"/>
  <c r="K526" i="8"/>
  <c r="M526" i="8"/>
  <c r="B527" i="8"/>
  <c r="D527" i="8"/>
  <c r="F527" i="8"/>
  <c r="I527" i="8"/>
  <c r="K527" i="8"/>
  <c r="M527" i="8"/>
  <c r="B528" i="8"/>
  <c r="D528" i="8"/>
  <c r="F528" i="8"/>
  <c r="I528" i="8"/>
  <c r="K528" i="8"/>
  <c r="M528" i="8"/>
  <c r="B529" i="8"/>
  <c r="D529" i="8"/>
  <c r="F529" i="8"/>
  <c r="I529" i="8"/>
  <c r="K529" i="8"/>
  <c r="M529" i="8"/>
  <c r="B530" i="8"/>
  <c r="D530" i="8"/>
  <c r="F530" i="8"/>
  <c r="I530" i="8"/>
  <c r="K530" i="8"/>
  <c r="M530" i="8"/>
  <c r="B531" i="8"/>
  <c r="D531" i="8"/>
  <c r="F531" i="8"/>
  <c r="I531" i="8"/>
  <c r="K531" i="8"/>
  <c r="M531" i="8"/>
  <c r="B532" i="8"/>
  <c r="D532" i="8"/>
  <c r="F532" i="8"/>
  <c r="I532" i="8"/>
  <c r="K532" i="8"/>
  <c r="M532" i="8"/>
  <c r="B533" i="8"/>
  <c r="D533" i="8"/>
  <c r="F533" i="8"/>
  <c r="I533" i="8"/>
  <c r="K533" i="8"/>
  <c r="M533" i="8"/>
  <c r="B534" i="8"/>
  <c r="D534" i="8"/>
  <c r="F534" i="8"/>
  <c r="I534" i="8"/>
  <c r="K534" i="8"/>
  <c r="M534" i="8"/>
  <c r="B535" i="8"/>
  <c r="D535" i="8"/>
  <c r="F535" i="8"/>
  <c r="I535" i="8"/>
  <c r="K535" i="8"/>
  <c r="M535" i="8"/>
  <c r="B536" i="8"/>
  <c r="D536" i="8"/>
  <c r="F536" i="8"/>
  <c r="I536" i="8"/>
  <c r="K536" i="8"/>
  <c r="M536" i="8"/>
  <c r="B537" i="8"/>
  <c r="D537" i="8"/>
  <c r="F537" i="8"/>
  <c r="I537" i="8"/>
  <c r="K537" i="8"/>
  <c r="M537" i="8"/>
  <c r="B538" i="8"/>
  <c r="D538" i="8"/>
  <c r="F538" i="8"/>
  <c r="I538" i="8"/>
  <c r="K538" i="8"/>
  <c r="M538" i="8"/>
  <c r="B539" i="8"/>
  <c r="D539" i="8"/>
  <c r="F539" i="8"/>
  <c r="I539" i="8"/>
  <c r="K539" i="8"/>
  <c r="M539" i="8"/>
  <c r="B540" i="8"/>
  <c r="D540" i="8"/>
  <c r="F540" i="8"/>
  <c r="I540" i="8"/>
  <c r="K540" i="8"/>
  <c r="M540" i="8"/>
  <c r="B541" i="8"/>
  <c r="D541" i="8"/>
  <c r="F541" i="8"/>
  <c r="I541" i="8"/>
  <c r="K541" i="8"/>
  <c r="M541" i="8"/>
  <c r="B542" i="8"/>
  <c r="D542" i="8"/>
  <c r="F542" i="8"/>
  <c r="I542" i="8"/>
  <c r="K542" i="8"/>
  <c r="M542" i="8"/>
  <c r="B543" i="8"/>
  <c r="D543" i="8"/>
  <c r="F543" i="8"/>
  <c r="I543" i="8"/>
  <c r="K543" i="8"/>
  <c r="M543" i="8"/>
  <c r="B544" i="8"/>
  <c r="D544" i="8"/>
  <c r="F544" i="8"/>
  <c r="I544" i="8"/>
  <c r="K544" i="8"/>
  <c r="M544" i="8"/>
  <c r="B545" i="8"/>
  <c r="D545" i="8"/>
  <c r="F545" i="8"/>
  <c r="I545" i="8"/>
  <c r="K545" i="8"/>
  <c r="M545" i="8"/>
  <c r="B546" i="8"/>
  <c r="D546" i="8"/>
  <c r="F546" i="8"/>
  <c r="I546" i="8"/>
  <c r="K546" i="8"/>
  <c r="M546" i="8"/>
  <c r="B547" i="8"/>
  <c r="D547" i="8"/>
  <c r="F547" i="8"/>
  <c r="I547" i="8"/>
  <c r="K547" i="8"/>
  <c r="M547" i="8"/>
  <c r="B548" i="8"/>
  <c r="D548" i="8"/>
  <c r="F548" i="8"/>
  <c r="I548" i="8"/>
  <c r="K548" i="8"/>
  <c r="M548" i="8"/>
  <c r="B549" i="8"/>
  <c r="D549" i="8"/>
  <c r="F549" i="8"/>
  <c r="I549" i="8"/>
  <c r="K549" i="8"/>
  <c r="M549" i="8"/>
  <c r="B550" i="8"/>
  <c r="D550" i="8"/>
  <c r="F550" i="8"/>
  <c r="I550" i="8"/>
  <c r="K550" i="8"/>
  <c r="M550" i="8"/>
  <c r="B551" i="8"/>
  <c r="D551" i="8"/>
  <c r="F551" i="8"/>
  <c r="I551" i="8"/>
  <c r="K551" i="8"/>
  <c r="M551" i="8"/>
  <c r="B552" i="8"/>
  <c r="D552" i="8"/>
  <c r="F552" i="8"/>
  <c r="I552" i="8"/>
  <c r="K552" i="8"/>
  <c r="M552" i="8"/>
  <c r="B553" i="8"/>
  <c r="D553" i="8"/>
  <c r="F553" i="8"/>
  <c r="I553" i="8"/>
  <c r="K553" i="8"/>
  <c r="M553" i="8"/>
  <c r="B554" i="8"/>
  <c r="D554" i="8"/>
  <c r="F554" i="8"/>
  <c r="I554" i="8"/>
  <c r="K554" i="8"/>
  <c r="M554" i="8"/>
  <c r="B555" i="8"/>
  <c r="D555" i="8"/>
  <c r="F555" i="8"/>
  <c r="I555" i="8"/>
  <c r="K555" i="8"/>
  <c r="M555" i="8"/>
  <c r="B556" i="8"/>
  <c r="D556" i="8"/>
  <c r="F556" i="8"/>
  <c r="I556" i="8"/>
  <c r="K556" i="8"/>
  <c r="M556" i="8"/>
  <c r="B557" i="8"/>
  <c r="D557" i="8"/>
  <c r="F557" i="8"/>
  <c r="I557" i="8"/>
  <c r="K557" i="8"/>
  <c r="M557" i="8"/>
  <c r="B558" i="8"/>
  <c r="D558" i="8"/>
  <c r="F558" i="8"/>
  <c r="I558" i="8"/>
  <c r="K558" i="8"/>
  <c r="M558" i="8"/>
  <c r="B559" i="8"/>
  <c r="D559" i="8"/>
  <c r="F559" i="8"/>
  <c r="I559" i="8"/>
  <c r="K559" i="8"/>
  <c r="M559" i="8"/>
  <c r="B560" i="8"/>
  <c r="D560" i="8"/>
  <c r="F560" i="8"/>
  <c r="I560" i="8"/>
  <c r="K560" i="8"/>
  <c r="M560" i="8"/>
  <c r="B561" i="8"/>
  <c r="D561" i="8"/>
  <c r="F561" i="8"/>
  <c r="I561" i="8"/>
  <c r="K561" i="8"/>
  <c r="M561" i="8"/>
  <c r="B562" i="8"/>
  <c r="D562" i="8"/>
  <c r="F562" i="8"/>
  <c r="I562" i="8"/>
  <c r="K562" i="8"/>
  <c r="M562" i="8"/>
  <c r="B563" i="8"/>
  <c r="D563" i="8"/>
  <c r="F563" i="8"/>
  <c r="I563" i="8"/>
  <c r="K563" i="8"/>
  <c r="M563" i="8"/>
  <c r="B564" i="8"/>
  <c r="D564" i="8"/>
  <c r="F564" i="8"/>
  <c r="I564" i="8"/>
  <c r="K564" i="8"/>
  <c r="M564" i="8"/>
  <c r="B565" i="8"/>
  <c r="D565" i="8"/>
  <c r="F565" i="8"/>
  <c r="I565" i="8"/>
  <c r="K565" i="8"/>
  <c r="M565" i="8"/>
  <c r="B566" i="8"/>
  <c r="D566" i="8"/>
  <c r="F566" i="8"/>
  <c r="I566" i="8"/>
  <c r="K566" i="8"/>
  <c r="M566" i="8"/>
  <c r="B567" i="8"/>
  <c r="D567" i="8"/>
  <c r="F567" i="8"/>
  <c r="I567" i="8"/>
  <c r="K567" i="8"/>
  <c r="M567" i="8"/>
  <c r="B568" i="8"/>
  <c r="D568" i="8"/>
  <c r="F568" i="8"/>
  <c r="I568" i="8"/>
  <c r="K568" i="8"/>
  <c r="M568" i="8"/>
  <c r="B569" i="8"/>
  <c r="D569" i="8"/>
  <c r="F569" i="8"/>
  <c r="I569" i="8"/>
  <c r="K569" i="8"/>
  <c r="M569" i="8"/>
  <c r="B570" i="8"/>
  <c r="D570" i="8"/>
  <c r="F570" i="8"/>
  <c r="I570" i="8"/>
  <c r="K570" i="8"/>
  <c r="M570" i="8"/>
  <c r="B571" i="8"/>
  <c r="D571" i="8"/>
  <c r="F571" i="8"/>
  <c r="I571" i="8"/>
  <c r="K571" i="8"/>
  <c r="M571" i="8"/>
  <c r="B572" i="8"/>
  <c r="D572" i="8"/>
  <c r="F572" i="8"/>
  <c r="I572" i="8"/>
  <c r="K572" i="8"/>
  <c r="M572" i="8"/>
  <c r="B573" i="8"/>
  <c r="D573" i="8"/>
  <c r="F573" i="8"/>
  <c r="I573" i="8"/>
  <c r="K573" i="8"/>
  <c r="M573" i="8"/>
  <c r="B574" i="8"/>
  <c r="D574" i="8"/>
  <c r="F574" i="8"/>
  <c r="I574" i="8"/>
  <c r="K574" i="8"/>
  <c r="M574" i="8"/>
  <c r="B575" i="8"/>
  <c r="D575" i="8"/>
  <c r="F575" i="8"/>
  <c r="I575" i="8"/>
  <c r="K575" i="8"/>
  <c r="M575" i="8"/>
  <c r="B576" i="8"/>
  <c r="D576" i="8"/>
  <c r="F576" i="8"/>
  <c r="I576" i="8"/>
  <c r="K576" i="8"/>
  <c r="M576" i="8"/>
  <c r="B577" i="8"/>
  <c r="D577" i="8"/>
  <c r="F577" i="8"/>
  <c r="I577" i="8"/>
  <c r="K577" i="8"/>
  <c r="M577" i="8"/>
  <c r="B578" i="8"/>
  <c r="D578" i="8"/>
  <c r="F578" i="8"/>
  <c r="I578" i="8"/>
  <c r="K578" i="8"/>
  <c r="M578" i="8"/>
  <c r="B579" i="8"/>
  <c r="D579" i="8"/>
  <c r="F579" i="8"/>
  <c r="I579" i="8"/>
  <c r="K579" i="8"/>
  <c r="M579" i="8"/>
  <c r="B580" i="8"/>
  <c r="D580" i="8"/>
  <c r="F580" i="8"/>
  <c r="I580" i="8"/>
  <c r="K580" i="8"/>
  <c r="M580" i="8"/>
  <c r="B581" i="8"/>
  <c r="D581" i="8"/>
  <c r="F581" i="8"/>
  <c r="I581" i="8"/>
  <c r="K581" i="8"/>
  <c r="M581" i="8"/>
  <c r="B582" i="8"/>
  <c r="D582" i="8"/>
  <c r="F582" i="8"/>
  <c r="I582" i="8"/>
  <c r="K582" i="8"/>
  <c r="M582" i="8"/>
  <c r="B583" i="8"/>
  <c r="D583" i="8"/>
  <c r="F583" i="8"/>
  <c r="I583" i="8"/>
  <c r="K583" i="8"/>
  <c r="M583" i="8"/>
  <c r="B584" i="8"/>
  <c r="D584" i="8"/>
  <c r="F584" i="8"/>
  <c r="I584" i="8"/>
  <c r="K584" i="8"/>
  <c r="M584" i="8"/>
  <c r="B585" i="8"/>
  <c r="D585" i="8"/>
  <c r="F585" i="8"/>
  <c r="I585" i="8"/>
  <c r="K585" i="8"/>
  <c r="M585" i="8"/>
  <c r="B586" i="8"/>
  <c r="D586" i="8"/>
  <c r="F586" i="8"/>
  <c r="I586" i="8"/>
  <c r="K586" i="8"/>
  <c r="M586" i="8"/>
  <c r="B587" i="8"/>
  <c r="D587" i="8"/>
  <c r="F587" i="8"/>
  <c r="I587" i="8"/>
  <c r="K587" i="8"/>
  <c r="M587" i="8"/>
  <c r="B588" i="8"/>
  <c r="D588" i="8"/>
  <c r="F588" i="8"/>
  <c r="I588" i="8"/>
  <c r="K588" i="8"/>
  <c r="M588" i="8"/>
  <c r="B589" i="8"/>
  <c r="D589" i="8"/>
  <c r="F589" i="8"/>
  <c r="I589" i="8"/>
  <c r="K589" i="8"/>
  <c r="M589" i="8"/>
  <c r="B590" i="8"/>
  <c r="D590" i="8"/>
  <c r="F590" i="8"/>
  <c r="I590" i="8"/>
  <c r="K590" i="8"/>
  <c r="M590" i="8"/>
  <c r="B591" i="8"/>
  <c r="D591" i="8"/>
  <c r="F591" i="8"/>
  <c r="I591" i="8"/>
  <c r="K591" i="8"/>
  <c r="M591" i="8"/>
  <c r="B592" i="8"/>
  <c r="D592" i="8"/>
  <c r="F592" i="8"/>
  <c r="I592" i="8"/>
  <c r="K592" i="8"/>
  <c r="M592" i="8"/>
  <c r="B593" i="8"/>
  <c r="D593" i="8"/>
  <c r="F593" i="8"/>
  <c r="I593" i="8"/>
  <c r="K593" i="8"/>
  <c r="M593" i="8"/>
  <c r="B594" i="8"/>
  <c r="D594" i="8"/>
  <c r="F594" i="8"/>
  <c r="I594" i="8"/>
  <c r="K594" i="8"/>
  <c r="M594" i="8"/>
  <c r="B595" i="8"/>
  <c r="D595" i="8"/>
  <c r="F595" i="8"/>
  <c r="I595" i="8"/>
  <c r="K595" i="8"/>
  <c r="M595" i="8"/>
  <c r="B596" i="8"/>
  <c r="D596" i="8"/>
  <c r="F596" i="8"/>
  <c r="I596" i="8"/>
  <c r="K596" i="8"/>
  <c r="M596" i="8"/>
  <c r="B597" i="8"/>
  <c r="D597" i="8"/>
  <c r="F597" i="8"/>
  <c r="I597" i="8"/>
  <c r="K597" i="8"/>
  <c r="M597" i="8"/>
  <c r="B598" i="8"/>
  <c r="D598" i="8"/>
  <c r="F598" i="8"/>
  <c r="I598" i="8"/>
  <c r="K598" i="8"/>
  <c r="M598" i="8"/>
  <c r="B599" i="8"/>
  <c r="D599" i="8"/>
  <c r="F599" i="8"/>
  <c r="I599" i="8"/>
  <c r="K599" i="8"/>
  <c r="M599" i="8"/>
  <c r="B600" i="8"/>
  <c r="D600" i="8"/>
  <c r="F600" i="8"/>
  <c r="I600" i="8"/>
  <c r="K600" i="8"/>
  <c r="M600" i="8"/>
  <c r="B601" i="8"/>
  <c r="D601" i="8"/>
  <c r="F601" i="8"/>
  <c r="I601" i="8"/>
  <c r="K601" i="8"/>
  <c r="M601" i="8"/>
  <c r="B602" i="8"/>
  <c r="D602" i="8"/>
  <c r="F602" i="8"/>
  <c r="I602" i="8"/>
  <c r="K602" i="8"/>
  <c r="M602" i="8"/>
  <c r="B603" i="8"/>
  <c r="D603" i="8"/>
  <c r="F603" i="8"/>
  <c r="I603" i="8"/>
  <c r="K603" i="8"/>
  <c r="M603" i="8"/>
  <c r="B604" i="8"/>
  <c r="D604" i="8"/>
  <c r="F604" i="8"/>
  <c r="I604" i="8"/>
  <c r="K604" i="8"/>
  <c r="M604" i="8"/>
  <c r="B605" i="8"/>
  <c r="D605" i="8"/>
  <c r="F605" i="8"/>
  <c r="I605" i="8"/>
  <c r="K605" i="8"/>
  <c r="M605" i="8"/>
  <c r="B606" i="8"/>
  <c r="D606" i="8"/>
  <c r="F606" i="8"/>
  <c r="I606" i="8"/>
  <c r="K606" i="8"/>
  <c r="M606" i="8"/>
  <c r="B607" i="8"/>
  <c r="D607" i="8"/>
  <c r="F607" i="8"/>
  <c r="I607" i="8"/>
  <c r="K607" i="8"/>
  <c r="M607" i="8"/>
  <c r="B608" i="8"/>
  <c r="D608" i="8"/>
  <c r="F608" i="8"/>
  <c r="I608" i="8"/>
  <c r="K608" i="8"/>
  <c r="M608" i="8"/>
  <c r="B609" i="8"/>
  <c r="D609" i="8"/>
  <c r="F609" i="8"/>
  <c r="I609" i="8"/>
  <c r="K609" i="8"/>
  <c r="M609" i="8"/>
  <c r="B610" i="8"/>
  <c r="D610" i="8"/>
  <c r="F610" i="8"/>
  <c r="I610" i="8"/>
  <c r="K610" i="8"/>
  <c r="M610" i="8"/>
  <c r="B611" i="8"/>
  <c r="D611" i="8"/>
  <c r="F611" i="8"/>
  <c r="I611" i="8"/>
  <c r="K611" i="8"/>
  <c r="M611" i="8"/>
  <c r="B612" i="8"/>
  <c r="D612" i="8"/>
  <c r="F612" i="8"/>
  <c r="I612" i="8"/>
  <c r="K612" i="8"/>
  <c r="M612" i="8"/>
  <c r="B613" i="8"/>
  <c r="D613" i="8"/>
  <c r="F613" i="8"/>
  <c r="I613" i="8"/>
  <c r="K613" i="8"/>
  <c r="M613" i="8"/>
  <c r="B614" i="8"/>
  <c r="D614" i="8"/>
  <c r="F614" i="8"/>
  <c r="I614" i="8"/>
  <c r="K614" i="8"/>
  <c r="M614" i="8"/>
  <c r="B615" i="8"/>
  <c r="D615" i="8"/>
  <c r="F615" i="8"/>
  <c r="I615" i="8"/>
  <c r="K615" i="8"/>
  <c r="M615" i="8"/>
  <c r="B616" i="8"/>
  <c r="D616" i="8"/>
  <c r="F616" i="8"/>
  <c r="I616" i="8"/>
  <c r="K616" i="8"/>
  <c r="M616" i="8"/>
  <c r="B617" i="8"/>
  <c r="D617" i="8"/>
  <c r="F617" i="8"/>
  <c r="I617" i="8"/>
  <c r="K617" i="8"/>
  <c r="M617" i="8"/>
  <c r="B618" i="8"/>
  <c r="D618" i="8"/>
  <c r="F618" i="8"/>
  <c r="I618" i="8"/>
  <c r="K618" i="8"/>
  <c r="M618" i="8"/>
  <c r="B619" i="8"/>
  <c r="D619" i="8"/>
  <c r="F619" i="8"/>
  <c r="I619" i="8"/>
  <c r="K619" i="8"/>
  <c r="M619" i="8"/>
  <c r="B620" i="8"/>
  <c r="D620" i="8"/>
  <c r="F620" i="8"/>
  <c r="I620" i="8"/>
  <c r="K620" i="8"/>
  <c r="M620" i="8"/>
  <c r="B621" i="8"/>
  <c r="D621" i="8"/>
  <c r="F621" i="8"/>
  <c r="I621" i="8"/>
  <c r="K621" i="8"/>
  <c r="M621" i="8"/>
  <c r="B622" i="8"/>
  <c r="D622" i="8"/>
  <c r="F622" i="8"/>
  <c r="I622" i="8"/>
  <c r="K622" i="8"/>
  <c r="M622" i="8"/>
  <c r="B623" i="8"/>
  <c r="D623" i="8"/>
  <c r="F623" i="8"/>
  <c r="I623" i="8"/>
  <c r="K623" i="8"/>
  <c r="M623" i="8"/>
  <c r="B624" i="8"/>
  <c r="D624" i="8"/>
  <c r="F624" i="8"/>
  <c r="I624" i="8"/>
  <c r="K624" i="8"/>
  <c r="M624" i="8"/>
  <c r="B625" i="8"/>
  <c r="D625" i="8"/>
  <c r="F625" i="8"/>
  <c r="I625" i="8"/>
  <c r="K625" i="8"/>
  <c r="M625" i="8"/>
  <c r="B626" i="8"/>
  <c r="D626" i="8"/>
  <c r="F626" i="8"/>
  <c r="I626" i="8"/>
  <c r="K626" i="8"/>
  <c r="M626" i="8"/>
  <c r="B627" i="8"/>
  <c r="D627" i="8"/>
  <c r="F627" i="8"/>
  <c r="I627" i="8"/>
  <c r="K627" i="8"/>
  <c r="M627" i="8"/>
  <c r="B628" i="8"/>
  <c r="D628" i="8"/>
  <c r="F628" i="8"/>
  <c r="I628" i="8"/>
  <c r="K628" i="8"/>
  <c r="M628" i="8"/>
  <c r="B629" i="8"/>
  <c r="D629" i="8"/>
  <c r="F629" i="8"/>
  <c r="I629" i="8"/>
  <c r="K629" i="8"/>
  <c r="M629" i="8"/>
  <c r="B630" i="8"/>
  <c r="D630" i="8"/>
  <c r="F630" i="8"/>
  <c r="I630" i="8"/>
  <c r="K630" i="8"/>
  <c r="M630" i="8"/>
  <c r="B631" i="8"/>
  <c r="D631" i="8"/>
  <c r="F631" i="8"/>
  <c r="I631" i="8"/>
  <c r="K631" i="8"/>
  <c r="M631" i="8"/>
  <c r="B632" i="8"/>
  <c r="D632" i="8"/>
  <c r="F632" i="8"/>
  <c r="I632" i="8"/>
  <c r="K632" i="8"/>
  <c r="M632" i="8"/>
  <c r="B633" i="8"/>
  <c r="D633" i="8"/>
  <c r="F633" i="8"/>
  <c r="I633" i="8"/>
  <c r="K633" i="8"/>
  <c r="M633" i="8"/>
  <c r="B634" i="8"/>
  <c r="D634" i="8"/>
  <c r="F634" i="8"/>
  <c r="I634" i="8"/>
  <c r="K634" i="8"/>
  <c r="M634" i="8"/>
  <c r="B635" i="8"/>
  <c r="D635" i="8"/>
  <c r="F635" i="8"/>
  <c r="I635" i="8"/>
  <c r="K635" i="8"/>
  <c r="M635" i="8"/>
  <c r="B636" i="8"/>
  <c r="D636" i="8"/>
  <c r="F636" i="8"/>
  <c r="I636" i="8"/>
  <c r="K636" i="8"/>
  <c r="M636" i="8"/>
  <c r="B637" i="8"/>
  <c r="D637" i="8"/>
  <c r="F637" i="8"/>
  <c r="I637" i="8"/>
  <c r="K637" i="8"/>
  <c r="M637" i="8"/>
  <c r="B638" i="8"/>
  <c r="D638" i="8"/>
  <c r="F638" i="8"/>
  <c r="I638" i="8"/>
  <c r="K638" i="8"/>
  <c r="M638" i="8"/>
  <c r="B639" i="8"/>
  <c r="D639" i="8"/>
  <c r="F639" i="8"/>
  <c r="I639" i="8"/>
  <c r="K639" i="8"/>
  <c r="M639" i="8"/>
  <c r="B640" i="8"/>
  <c r="D640" i="8"/>
  <c r="F640" i="8"/>
  <c r="I640" i="8"/>
  <c r="K640" i="8"/>
  <c r="M640" i="8"/>
  <c r="B641" i="8"/>
  <c r="D641" i="8"/>
  <c r="F641" i="8"/>
  <c r="I641" i="8"/>
  <c r="K641" i="8"/>
  <c r="M641" i="8"/>
  <c r="B642" i="8"/>
  <c r="D642" i="8"/>
  <c r="F642" i="8"/>
  <c r="I642" i="8"/>
  <c r="K642" i="8"/>
  <c r="M642" i="8"/>
  <c r="B643" i="8"/>
  <c r="D643" i="8"/>
  <c r="F643" i="8"/>
  <c r="I643" i="8"/>
  <c r="K643" i="8"/>
  <c r="M643" i="8"/>
  <c r="B644" i="8"/>
  <c r="D644" i="8"/>
  <c r="F644" i="8"/>
  <c r="I644" i="8"/>
  <c r="K644" i="8"/>
  <c r="M644" i="8"/>
  <c r="B645" i="8"/>
  <c r="D645" i="8"/>
  <c r="F645" i="8"/>
  <c r="I645" i="8"/>
  <c r="K645" i="8"/>
  <c r="M645" i="8"/>
  <c r="B646" i="8"/>
  <c r="D646" i="8"/>
  <c r="F646" i="8"/>
  <c r="I646" i="8"/>
  <c r="K646" i="8"/>
  <c r="M646" i="8"/>
  <c r="B647" i="8"/>
  <c r="D647" i="8"/>
  <c r="F647" i="8"/>
  <c r="I647" i="8"/>
  <c r="K647" i="8"/>
  <c r="M647" i="8"/>
  <c r="B648" i="8"/>
  <c r="D648" i="8"/>
  <c r="F648" i="8"/>
  <c r="I648" i="8"/>
  <c r="K648" i="8"/>
  <c r="M648" i="8"/>
  <c r="B649" i="8"/>
  <c r="D649" i="8"/>
  <c r="F649" i="8"/>
  <c r="I649" i="8"/>
  <c r="K649" i="8"/>
  <c r="M649" i="8"/>
  <c r="B650" i="8"/>
  <c r="D650" i="8"/>
  <c r="F650" i="8"/>
  <c r="I650" i="8"/>
  <c r="K650" i="8"/>
  <c r="M650" i="8"/>
  <c r="B651" i="8"/>
  <c r="D651" i="8"/>
  <c r="F651" i="8"/>
  <c r="I651" i="8"/>
  <c r="K651" i="8"/>
  <c r="M651" i="8"/>
  <c r="B652" i="8"/>
  <c r="D652" i="8"/>
  <c r="F652" i="8"/>
  <c r="I652" i="8"/>
  <c r="K652" i="8"/>
  <c r="M652" i="8"/>
  <c r="B653" i="8"/>
  <c r="D653" i="8"/>
  <c r="F653" i="8"/>
  <c r="I653" i="8"/>
  <c r="K653" i="8"/>
  <c r="M653" i="8"/>
  <c r="B654" i="8"/>
  <c r="D654" i="8"/>
  <c r="F654" i="8"/>
  <c r="I654" i="8"/>
  <c r="K654" i="8"/>
  <c r="M654" i="8"/>
  <c r="B655" i="8"/>
  <c r="D655" i="8"/>
  <c r="F655" i="8"/>
  <c r="I655" i="8"/>
  <c r="K655" i="8"/>
  <c r="M655" i="8"/>
  <c r="B656" i="8"/>
  <c r="D656" i="8"/>
  <c r="F656" i="8"/>
  <c r="I656" i="8"/>
  <c r="K656" i="8"/>
  <c r="M656" i="8"/>
  <c r="B657" i="8"/>
  <c r="D657" i="8"/>
  <c r="F657" i="8"/>
  <c r="I657" i="8"/>
  <c r="K657" i="8"/>
  <c r="M657" i="8"/>
  <c r="B658" i="8"/>
  <c r="D658" i="8"/>
  <c r="F658" i="8"/>
  <c r="I658" i="8"/>
  <c r="K658" i="8"/>
  <c r="M658" i="8"/>
  <c r="B659" i="8"/>
  <c r="D659" i="8"/>
  <c r="F659" i="8"/>
  <c r="I659" i="8"/>
  <c r="K659" i="8"/>
  <c r="M659" i="8"/>
  <c r="B660" i="8"/>
  <c r="D660" i="8"/>
  <c r="F660" i="8"/>
  <c r="I660" i="8"/>
  <c r="K660" i="8"/>
  <c r="M660" i="8"/>
  <c r="B661" i="8"/>
  <c r="D661" i="8"/>
  <c r="F661" i="8"/>
  <c r="I661" i="8"/>
  <c r="K661" i="8"/>
  <c r="M661" i="8"/>
  <c r="B662" i="8"/>
  <c r="D662" i="8"/>
  <c r="F662" i="8"/>
  <c r="I662" i="8"/>
  <c r="K662" i="8"/>
  <c r="M662" i="8"/>
  <c r="B663" i="8"/>
  <c r="D663" i="8"/>
  <c r="F663" i="8"/>
  <c r="I663" i="8"/>
  <c r="K663" i="8"/>
  <c r="M663" i="8"/>
  <c r="B664" i="8"/>
  <c r="D664" i="8"/>
  <c r="F664" i="8"/>
  <c r="I664" i="8"/>
  <c r="K664" i="8"/>
  <c r="M664" i="8"/>
  <c r="B665" i="8"/>
  <c r="D665" i="8"/>
  <c r="F665" i="8"/>
  <c r="I665" i="8"/>
  <c r="K665" i="8"/>
  <c r="M665" i="8"/>
  <c r="B666" i="8"/>
  <c r="D666" i="8"/>
  <c r="F666" i="8"/>
  <c r="I666" i="8"/>
  <c r="K666" i="8"/>
  <c r="M666" i="8"/>
  <c r="B667" i="8"/>
  <c r="D667" i="8"/>
  <c r="F667" i="8"/>
  <c r="I667" i="8"/>
  <c r="K667" i="8"/>
  <c r="M667" i="8"/>
  <c r="B668" i="8"/>
  <c r="D668" i="8"/>
  <c r="F668" i="8"/>
  <c r="I668" i="8"/>
  <c r="K668" i="8"/>
  <c r="M668" i="8"/>
  <c r="B669" i="8"/>
  <c r="D669" i="8"/>
  <c r="F669" i="8"/>
  <c r="I669" i="8"/>
  <c r="K669" i="8"/>
  <c r="M669" i="8"/>
  <c r="B670" i="8"/>
  <c r="D670" i="8"/>
  <c r="F670" i="8"/>
  <c r="I670" i="8"/>
  <c r="K670" i="8"/>
  <c r="M670" i="8"/>
  <c r="B671" i="8"/>
  <c r="D671" i="8"/>
  <c r="F671" i="8"/>
  <c r="I671" i="8"/>
  <c r="K671" i="8"/>
  <c r="M671" i="8"/>
  <c r="B672" i="8"/>
  <c r="D672" i="8"/>
  <c r="F672" i="8"/>
  <c r="I672" i="8"/>
  <c r="K672" i="8"/>
  <c r="M672" i="8"/>
  <c r="B673" i="8"/>
  <c r="D673" i="8"/>
  <c r="F673" i="8"/>
  <c r="I673" i="8"/>
  <c r="K673" i="8"/>
  <c r="M673" i="8"/>
  <c r="B674" i="8"/>
  <c r="D674" i="8"/>
  <c r="F674" i="8"/>
  <c r="I674" i="8"/>
  <c r="K674" i="8"/>
  <c r="M674" i="8"/>
  <c r="B675" i="8"/>
  <c r="D675" i="8"/>
  <c r="F675" i="8"/>
  <c r="I675" i="8"/>
  <c r="K675" i="8"/>
  <c r="M675" i="8"/>
  <c r="B676" i="8"/>
  <c r="D676" i="8"/>
  <c r="F676" i="8"/>
  <c r="I676" i="8"/>
  <c r="K676" i="8"/>
  <c r="M676" i="8"/>
  <c r="B677" i="8"/>
  <c r="D677" i="8"/>
  <c r="F677" i="8"/>
  <c r="I677" i="8"/>
  <c r="K677" i="8"/>
  <c r="M677" i="8"/>
  <c r="B678" i="8"/>
  <c r="D678" i="8"/>
  <c r="F678" i="8"/>
  <c r="I678" i="8"/>
  <c r="K678" i="8"/>
  <c r="M678" i="8"/>
  <c r="B679" i="8"/>
  <c r="D679" i="8"/>
  <c r="F679" i="8"/>
  <c r="I679" i="8"/>
  <c r="K679" i="8"/>
  <c r="M679" i="8"/>
  <c r="B680" i="8"/>
  <c r="D680" i="8"/>
  <c r="F680" i="8"/>
  <c r="I680" i="8"/>
  <c r="K680" i="8"/>
  <c r="M680" i="8"/>
  <c r="B681" i="8"/>
  <c r="D681" i="8"/>
  <c r="F681" i="8"/>
  <c r="I681" i="8"/>
  <c r="K681" i="8"/>
  <c r="M681" i="8"/>
  <c r="B682" i="8"/>
  <c r="D682" i="8"/>
  <c r="F682" i="8"/>
  <c r="I682" i="8"/>
  <c r="K682" i="8"/>
  <c r="M682" i="8"/>
  <c r="B683" i="8"/>
  <c r="D683" i="8"/>
  <c r="F683" i="8"/>
  <c r="I683" i="8"/>
  <c r="K683" i="8"/>
  <c r="M683" i="8"/>
  <c r="B684" i="8"/>
  <c r="D684" i="8"/>
  <c r="F684" i="8"/>
  <c r="I684" i="8"/>
  <c r="K684" i="8"/>
  <c r="M684" i="8"/>
  <c r="B685" i="8"/>
  <c r="D685" i="8"/>
  <c r="F685" i="8"/>
  <c r="I685" i="8"/>
  <c r="K685" i="8"/>
  <c r="M685" i="8"/>
  <c r="B686" i="8"/>
  <c r="D686" i="8"/>
  <c r="F686" i="8"/>
  <c r="I686" i="8"/>
  <c r="K686" i="8"/>
  <c r="M686" i="8"/>
  <c r="B687" i="8"/>
  <c r="D687" i="8"/>
  <c r="F687" i="8"/>
  <c r="I687" i="8"/>
  <c r="K687" i="8"/>
  <c r="M687" i="8"/>
  <c r="B688" i="8"/>
  <c r="D688" i="8"/>
  <c r="F688" i="8"/>
  <c r="I688" i="8"/>
  <c r="K688" i="8"/>
  <c r="M688" i="8"/>
  <c r="B689" i="8"/>
  <c r="D689" i="8"/>
  <c r="F689" i="8"/>
  <c r="I689" i="8"/>
  <c r="K689" i="8"/>
  <c r="M689" i="8"/>
  <c r="B690" i="8"/>
  <c r="D690" i="8"/>
  <c r="F690" i="8"/>
  <c r="I690" i="8"/>
  <c r="K690" i="8"/>
  <c r="M690" i="8"/>
  <c r="B691" i="8"/>
  <c r="D691" i="8"/>
  <c r="F691" i="8"/>
  <c r="I691" i="8"/>
  <c r="K691" i="8"/>
  <c r="M691" i="8"/>
  <c r="B692" i="8"/>
  <c r="D692" i="8"/>
  <c r="F692" i="8"/>
  <c r="I692" i="8"/>
  <c r="K692" i="8"/>
  <c r="M692" i="8"/>
  <c r="B693" i="8"/>
  <c r="D693" i="8"/>
  <c r="F693" i="8"/>
  <c r="I693" i="8"/>
  <c r="K693" i="8"/>
  <c r="M693" i="8"/>
  <c r="B694" i="8"/>
  <c r="D694" i="8"/>
  <c r="F694" i="8"/>
  <c r="I694" i="8"/>
  <c r="K694" i="8"/>
  <c r="M694" i="8"/>
  <c r="B695" i="8"/>
  <c r="D695" i="8"/>
  <c r="F695" i="8"/>
  <c r="I695" i="8"/>
  <c r="K695" i="8"/>
  <c r="M695" i="8"/>
  <c r="B696" i="8"/>
  <c r="D696" i="8"/>
  <c r="F696" i="8"/>
  <c r="I696" i="8"/>
  <c r="K696" i="8"/>
  <c r="M696" i="8"/>
  <c r="B697" i="8"/>
  <c r="D697" i="8"/>
  <c r="F697" i="8"/>
  <c r="I697" i="8"/>
  <c r="K697" i="8"/>
  <c r="M697" i="8"/>
  <c r="B698" i="8"/>
  <c r="D698" i="8"/>
  <c r="F698" i="8"/>
  <c r="I698" i="8"/>
  <c r="K698" i="8"/>
  <c r="M698" i="8"/>
  <c r="B699" i="8"/>
  <c r="D699" i="8"/>
  <c r="F699" i="8"/>
  <c r="I699" i="8"/>
  <c r="K699" i="8"/>
  <c r="M699" i="8"/>
  <c r="B700" i="8"/>
  <c r="D700" i="8"/>
  <c r="F700" i="8"/>
  <c r="I700" i="8"/>
  <c r="K700" i="8"/>
  <c r="M700" i="8"/>
  <c r="B701" i="8"/>
  <c r="D701" i="8"/>
  <c r="F701" i="8"/>
  <c r="I701" i="8"/>
  <c r="K701" i="8"/>
  <c r="M701" i="8"/>
  <c r="B702" i="8"/>
  <c r="D702" i="8"/>
  <c r="F702" i="8"/>
  <c r="I702" i="8"/>
  <c r="K702" i="8"/>
  <c r="M702" i="8"/>
  <c r="B703" i="8"/>
  <c r="D703" i="8"/>
  <c r="F703" i="8"/>
  <c r="I703" i="8"/>
  <c r="K703" i="8"/>
  <c r="M703" i="8"/>
  <c r="B704" i="8"/>
  <c r="D704" i="8"/>
  <c r="F704" i="8"/>
  <c r="I704" i="8"/>
  <c r="K704" i="8"/>
  <c r="M704" i="8"/>
  <c r="B705" i="8"/>
  <c r="D705" i="8"/>
  <c r="F705" i="8"/>
  <c r="I705" i="8"/>
  <c r="K705" i="8"/>
  <c r="M705" i="8"/>
  <c r="B706" i="8"/>
  <c r="D706" i="8"/>
  <c r="F706" i="8"/>
  <c r="I706" i="8"/>
  <c r="K706" i="8"/>
  <c r="M706" i="8"/>
  <c r="B707" i="8"/>
  <c r="D707" i="8"/>
  <c r="F707" i="8"/>
  <c r="I707" i="8"/>
  <c r="K707" i="8"/>
  <c r="M707" i="8"/>
  <c r="B708" i="8"/>
  <c r="D708" i="8"/>
  <c r="F708" i="8"/>
  <c r="I708" i="8"/>
  <c r="K708" i="8"/>
  <c r="M708" i="8"/>
  <c r="B709" i="8"/>
  <c r="D709" i="8"/>
  <c r="F709" i="8"/>
  <c r="I709" i="8"/>
  <c r="K709" i="8"/>
  <c r="M709" i="8"/>
  <c r="B710" i="8"/>
  <c r="D710" i="8"/>
  <c r="F710" i="8"/>
  <c r="I710" i="8"/>
  <c r="K710" i="8"/>
  <c r="M710" i="8"/>
  <c r="B711" i="8"/>
  <c r="D711" i="8"/>
  <c r="F711" i="8"/>
  <c r="I711" i="8"/>
  <c r="K711" i="8"/>
  <c r="M711" i="8"/>
  <c r="B712" i="8"/>
  <c r="D712" i="8"/>
  <c r="F712" i="8"/>
  <c r="I712" i="8"/>
  <c r="K712" i="8"/>
  <c r="M712" i="8"/>
  <c r="B713" i="8"/>
  <c r="D713" i="8"/>
  <c r="F713" i="8"/>
  <c r="I713" i="8"/>
  <c r="K713" i="8"/>
  <c r="M713" i="8"/>
  <c r="B714" i="8"/>
  <c r="D714" i="8"/>
  <c r="F714" i="8"/>
  <c r="I714" i="8"/>
  <c r="K714" i="8"/>
  <c r="M714" i="8"/>
  <c r="B715" i="8"/>
  <c r="D715" i="8"/>
  <c r="F715" i="8"/>
  <c r="I715" i="8"/>
  <c r="K715" i="8"/>
  <c r="M715" i="8"/>
  <c r="B716" i="8"/>
  <c r="D716" i="8"/>
  <c r="F716" i="8"/>
  <c r="I716" i="8"/>
  <c r="K716" i="8"/>
  <c r="M716" i="8"/>
  <c r="B717" i="8"/>
  <c r="D717" i="8"/>
  <c r="F717" i="8"/>
  <c r="I717" i="8"/>
  <c r="K717" i="8"/>
  <c r="M717" i="8"/>
  <c r="B718" i="8"/>
  <c r="D718" i="8"/>
  <c r="F718" i="8"/>
  <c r="I718" i="8"/>
  <c r="K718" i="8"/>
  <c r="M718" i="8"/>
  <c r="B719" i="8"/>
  <c r="D719" i="8"/>
  <c r="F719" i="8"/>
  <c r="I719" i="8"/>
  <c r="K719" i="8"/>
  <c r="M719" i="8"/>
  <c r="B720" i="8"/>
  <c r="D720" i="8"/>
  <c r="F720" i="8"/>
  <c r="I720" i="8"/>
  <c r="K720" i="8"/>
  <c r="M720" i="8"/>
  <c r="B721" i="8"/>
  <c r="D721" i="8"/>
  <c r="F721" i="8"/>
  <c r="I721" i="8"/>
  <c r="K721" i="8"/>
  <c r="M721" i="8"/>
  <c r="B722" i="8"/>
  <c r="D722" i="8"/>
  <c r="F722" i="8"/>
  <c r="I722" i="8"/>
  <c r="K722" i="8"/>
  <c r="M722" i="8"/>
  <c r="B723" i="8"/>
  <c r="D723" i="8"/>
  <c r="F723" i="8"/>
  <c r="I723" i="8"/>
  <c r="K723" i="8"/>
  <c r="M723" i="8"/>
  <c r="B724" i="8"/>
  <c r="D724" i="8"/>
  <c r="F724" i="8"/>
  <c r="I724" i="8"/>
  <c r="K724" i="8"/>
  <c r="M724" i="8"/>
  <c r="B725" i="8"/>
  <c r="D725" i="8"/>
  <c r="F725" i="8"/>
  <c r="I725" i="8"/>
  <c r="K725" i="8"/>
  <c r="M725" i="8"/>
  <c r="B726" i="8"/>
  <c r="D726" i="8"/>
  <c r="F726" i="8"/>
  <c r="I726" i="8"/>
  <c r="K726" i="8"/>
  <c r="M726" i="8"/>
  <c r="B727" i="8"/>
  <c r="D727" i="8"/>
  <c r="F727" i="8"/>
  <c r="I727" i="8"/>
  <c r="K727" i="8"/>
  <c r="M727" i="8"/>
  <c r="B728" i="8"/>
  <c r="D728" i="8"/>
  <c r="F728" i="8"/>
  <c r="I728" i="8"/>
  <c r="K728" i="8"/>
  <c r="M728" i="8"/>
  <c r="B729" i="8"/>
  <c r="D729" i="8"/>
  <c r="F729" i="8"/>
  <c r="I729" i="8"/>
  <c r="K729" i="8"/>
  <c r="M729" i="8"/>
  <c r="B730" i="8"/>
  <c r="D730" i="8"/>
  <c r="F730" i="8"/>
  <c r="I730" i="8"/>
  <c r="K730" i="8"/>
  <c r="M730" i="8"/>
  <c r="B731" i="8"/>
  <c r="D731" i="8"/>
  <c r="F731" i="8"/>
  <c r="I731" i="8"/>
  <c r="K731" i="8"/>
  <c r="M731" i="8"/>
  <c r="B732" i="8"/>
  <c r="D732" i="8"/>
  <c r="F732" i="8"/>
  <c r="I732" i="8"/>
  <c r="K732" i="8"/>
  <c r="M732" i="8"/>
  <c r="B733" i="8"/>
  <c r="D733" i="8"/>
  <c r="F733" i="8"/>
  <c r="I733" i="8"/>
  <c r="K733" i="8"/>
  <c r="M733" i="8"/>
  <c r="B734" i="8"/>
  <c r="D734" i="8"/>
  <c r="F734" i="8"/>
  <c r="I734" i="8"/>
  <c r="K734" i="8"/>
  <c r="M734" i="8"/>
  <c r="B735" i="8"/>
  <c r="D735" i="8"/>
  <c r="F735" i="8"/>
  <c r="I735" i="8"/>
  <c r="K735" i="8"/>
  <c r="M735" i="8"/>
  <c r="B736" i="8"/>
  <c r="D736" i="8"/>
  <c r="F736" i="8"/>
  <c r="I736" i="8"/>
  <c r="K736" i="8"/>
  <c r="M736" i="8"/>
  <c r="B737" i="8"/>
  <c r="D737" i="8"/>
  <c r="F737" i="8"/>
  <c r="I737" i="8"/>
  <c r="K737" i="8"/>
  <c r="M737" i="8"/>
  <c r="B738" i="8"/>
  <c r="D738" i="8"/>
  <c r="F738" i="8"/>
  <c r="I738" i="8"/>
  <c r="K738" i="8"/>
  <c r="M738" i="8"/>
  <c r="B739" i="8"/>
  <c r="D739" i="8"/>
  <c r="F739" i="8"/>
  <c r="I739" i="8"/>
  <c r="K739" i="8"/>
  <c r="M739" i="8"/>
  <c r="B740" i="8"/>
  <c r="D740" i="8"/>
  <c r="F740" i="8"/>
  <c r="I740" i="8"/>
  <c r="K740" i="8"/>
  <c r="M740" i="8"/>
  <c r="B741" i="8"/>
  <c r="D741" i="8"/>
  <c r="F741" i="8"/>
  <c r="I741" i="8"/>
  <c r="K741" i="8"/>
  <c r="M741" i="8"/>
  <c r="B742" i="8"/>
  <c r="D742" i="8"/>
  <c r="F742" i="8"/>
  <c r="I742" i="8"/>
  <c r="K742" i="8"/>
  <c r="M742" i="8"/>
  <c r="B743" i="8"/>
  <c r="D743" i="8"/>
  <c r="F743" i="8"/>
  <c r="I743" i="8"/>
  <c r="K743" i="8"/>
  <c r="M743" i="8"/>
  <c r="B744" i="8"/>
  <c r="D744" i="8"/>
  <c r="F744" i="8"/>
  <c r="I744" i="8"/>
  <c r="K744" i="8"/>
  <c r="M744" i="8"/>
  <c r="B745" i="8"/>
  <c r="D745" i="8"/>
  <c r="F745" i="8"/>
  <c r="I745" i="8"/>
  <c r="K745" i="8"/>
  <c r="M745" i="8"/>
  <c r="B746" i="8"/>
  <c r="D746" i="8"/>
  <c r="F746" i="8"/>
  <c r="I746" i="8"/>
  <c r="K746" i="8"/>
  <c r="M746" i="8"/>
  <c r="B747" i="8"/>
  <c r="D747" i="8"/>
  <c r="F747" i="8"/>
  <c r="I747" i="8"/>
  <c r="K747" i="8"/>
  <c r="M747" i="8"/>
  <c r="B748" i="8"/>
  <c r="D748" i="8"/>
  <c r="F748" i="8"/>
  <c r="I748" i="8"/>
  <c r="K748" i="8"/>
  <c r="M748" i="8"/>
  <c r="B749" i="8"/>
  <c r="D749" i="8"/>
  <c r="F749" i="8"/>
  <c r="I749" i="8"/>
  <c r="K749" i="8"/>
  <c r="M749" i="8"/>
  <c r="B750" i="8"/>
  <c r="D750" i="8"/>
  <c r="F750" i="8"/>
  <c r="I750" i="8"/>
  <c r="K750" i="8"/>
  <c r="M750" i="8"/>
  <c r="B751" i="8"/>
  <c r="D751" i="8"/>
  <c r="F751" i="8"/>
  <c r="I751" i="8"/>
  <c r="K751" i="8"/>
  <c r="M751" i="8"/>
  <c r="B752" i="8"/>
  <c r="D752" i="8"/>
  <c r="F752" i="8"/>
  <c r="I752" i="8"/>
  <c r="K752" i="8"/>
  <c r="M752" i="8"/>
  <c r="B753" i="8"/>
  <c r="D753" i="8"/>
  <c r="F753" i="8"/>
  <c r="I753" i="8"/>
  <c r="K753" i="8"/>
  <c r="M753" i="8"/>
  <c r="B754" i="8"/>
  <c r="D754" i="8"/>
  <c r="F754" i="8"/>
  <c r="I754" i="8"/>
  <c r="K754" i="8"/>
  <c r="M754" i="8"/>
  <c r="B755" i="8"/>
  <c r="D755" i="8"/>
  <c r="F755" i="8"/>
  <c r="I755" i="8"/>
  <c r="K755" i="8"/>
  <c r="M755" i="8"/>
  <c r="B756" i="8"/>
  <c r="D756" i="8"/>
  <c r="F756" i="8"/>
  <c r="I756" i="8"/>
  <c r="K756" i="8"/>
  <c r="M756" i="8"/>
  <c r="B757" i="8"/>
  <c r="D757" i="8"/>
  <c r="F757" i="8"/>
  <c r="I757" i="8"/>
  <c r="K757" i="8"/>
  <c r="M757" i="8"/>
  <c r="B758" i="8"/>
  <c r="D758" i="8"/>
  <c r="F758" i="8"/>
  <c r="I758" i="8"/>
  <c r="K758" i="8"/>
  <c r="M758" i="8"/>
  <c r="B759" i="8"/>
  <c r="D759" i="8"/>
  <c r="F759" i="8"/>
  <c r="I759" i="8"/>
  <c r="K759" i="8"/>
  <c r="M759" i="8"/>
  <c r="B760" i="8"/>
  <c r="D760" i="8"/>
  <c r="F760" i="8"/>
  <c r="I760" i="8"/>
  <c r="K760" i="8"/>
  <c r="M760" i="8"/>
  <c r="B761" i="8"/>
  <c r="D761" i="8"/>
  <c r="F761" i="8"/>
  <c r="I761" i="8"/>
  <c r="K761" i="8"/>
  <c r="M761" i="8"/>
  <c r="B762" i="8"/>
  <c r="D762" i="8"/>
  <c r="F762" i="8"/>
  <c r="I762" i="8"/>
  <c r="K762" i="8"/>
  <c r="M762" i="8"/>
  <c r="B763" i="8"/>
  <c r="D763" i="8"/>
  <c r="F763" i="8"/>
  <c r="I763" i="8"/>
  <c r="K763" i="8"/>
  <c r="M763" i="8"/>
  <c r="M5" i="8"/>
  <c r="K5" i="8"/>
  <c r="I5" i="8"/>
  <c r="F5" i="8"/>
  <c r="D5" i="8"/>
  <c r="B5" i="8"/>
  <c r="B338" i="7"/>
  <c r="B339" i="7"/>
  <c r="B337" i="7"/>
  <c r="A6" i="7"/>
  <c r="D6" i="7" s="1"/>
  <c r="B6" i="7"/>
  <c r="F6" i="7"/>
  <c r="H6" i="7"/>
  <c r="J6" i="7"/>
  <c r="A7" i="7"/>
  <c r="D7" i="7" s="1"/>
  <c r="B7" i="7"/>
  <c r="F7" i="7"/>
  <c r="H7" i="7"/>
  <c r="J7" i="7"/>
  <c r="A8" i="7"/>
  <c r="D8" i="7" s="1"/>
  <c r="B8" i="7"/>
  <c r="F8" i="7"/>
  <c r="H8" i="7"/>
  <c r="J8" i="7"/>
  <c r="A9" i="7"/>
  <c r="D9" i="7" s="1"/>
  <c r="B9" i="7"/>
  <c r="F9" i="7"/>
  <c r="H9" i="7"/>
  <c r="J9" i="7"/>
  <c r="A10" i="7"/>
  <c r="D10" i="7" s="1"/>
  <c r="B10" i="7"/>
  <c r="F10" i="7"/>
  <c r="H10" i="7"/>
  <c r="J10" i="7"/>
  <c r="A11" i="7"/>
  <c r="D11" i="7" s="1"/>
  <c r="B11" i="7"/>
  <c r="F11" i="7"/>
  <c r="H11" i="7"/>
  <c r="J11" i="7"/>
  <c r="A12" i="7"/>
  <c r="D12" i="7" s="1"/>
  <c r="B12" i="7"/>
  <c r="F12" i="7"/>
  <c r="H12" i="7"/>
  <c r="J12" i="7"/>
  <c r="A13" i="7"/>
  <c r="D13" i="7" s="1"/>
  <c r="B13" i="7"/>
  <c r="F13" i="7"/>
  <c r="H13" i="7"/>
  <c r="J13" i="7"/>
  <c r="A14" i="7"/>
  <c r="D14" i="7" s="1"/>
  <c r="B14" i="7"/>
  <c r="F14" i="7"/>
  <c r="H14" i="7"/>
  <c r="J14" i="7"/>
  <c r="A15" i="7"/>
  <c r="D15" i="7" s="1"/>
  <c r="B15" i="7"/>
  <c r="F15" i="7"/>
  <c r="H15" i="7"/>
  <c r="J15" i="7"/>
  <c r="A16" i="7"/>
  <c r="D16" i="7" s="1"/>
  <c r="B16" i="7"/>
  <c r="F16" i="7"/>
  <c r="H16" i="7"/>
  <c r="J16" i="7"/>
  <c r="A17" i="7"/>
  <c r="D17" i="7" s="1"/>
  <c r="B17" i="7"/>
  <c r="F17" i="7"/>
  <c r="H17" i="7"/>
  <c r="J17" i="7"/>
  <c r="A18" i="7"/>
  <c r="D18" i="7" s="1"/>
  <c r="B18" i="7"/>
  <c r="F18" i="7"/>
  <c r="H18" i="7"/>
  <c r="J18" i="7"/>
  <c r="A19" i="7"/>
  <c r="D19" i="7" s="1"/>
  <c r="B19" i="7"/>
  <c r="F19" i="7"/>
  <c r="H19" i="7"/>
  <c r="J19" i="7"/>
  <c r="A20" i="7"/>
  <c r="D20" i="7" s="1"/>
  <c r="B20" i="7"/>
  <c r="F20" i="7"/>
  <c r="H20" i="7"/>
  <c r="J20" i="7"/>
  <c r="A21" i="7"/>
  <c r="D21" i="7" s="1"/>
  <c r="B21" i="7"/>
  <c r="F21" i="7"/>
  <c r="H21" i="7"/>
  <c r="J21" i="7"/>
  <c r="A22" i="7"/>
  <c r="D22" i="7" s="1"/>
  <c r="B22" i="7"/>
  <c r="F22" i="7"/>
  <c r="H22" i="7"/>
  <c r="J22" i="7"/>
  <c r="A23" i="7"/>
  <c r="D23" i="7" s="1"/>
  <c r="B23" i="7"/>
  <c r="F23" i="7"/>
  <c r="H23" i="7"/>
  <c r="J23" i="7"/>
  <c r="A24" i="7"/>
  <c r="D24" i="7" s="1"/>
  <c r="B24" i="7"/>
  <c r="F24" i="7"/>
  <c r="H24" i="7"/>
  <c r="J24" i="7"/>
  <c r="A25" i="7"/>
  <c r="D25" i="7" s="1"/>
  <c r="B25" i="7"/>
  <c r="F25" i="7"/>
  <c r="H25" i="7"/>
  <c r="J25" i="7"/>
  <c r="A26" i="7"/>
  <c r="D26" i="7" s="1"/>
  <c r="B26" i="7"/>
  <c r="F26" i="7"/>
  <c r="H26" i="7"/>
  <c r="J26" i="7"/>
  <c r="A27" i="7"/>
  <c r="D27" i="7" s="1"/>
  <c r="B27" i="7"/>
  <c r="F27" i="7"/>
  <c r="H27" i="7"/>
  <c r="J27" i="7"/>
  <c r="A28" i="7"/>
  <c r="D28" i="7" s="1"/>
  <c r="B28" i="7"/>
  <c r="F28" i="7"/>
  <c r="H28" i="7"/>
  <c r="J28" i="7"/>
  <c r="A29" i="7"/>
  <c r="D29" i="7" s="1"/>
  <c r="B29" i="7"/>
  <c r="F29" i="7"/>
  <c r="H29" i="7"/>
  <c r="J29" i="7"/>
  <c r="A30" i="7"/>
  <c r="D30" i="7" s="1"/>
  <c r="B30" i="7"/>
  <c r="F30" i="7"/>
  <c r="H30" i="7"/>
  <c r="J30" i="7"/>
  <c r="A31" i="7"/>
  <c r="D31" i="7" s="1"/>
  <c r="B31" i="7"/>
  <c r="F31" i="7"/>
  <c r="H31" i="7"/>
  <c r="J31" i="7"/>
  <c r="A32" i="7"/>
  <c r="D32" i="7" s="1"/>
  <c r="B32" i="7"/>
  <c r="F32" i="7"/>
  <c r="H32" i="7"/>
  <c r="J32" i="7"/>
  <c r="A33" i="7"/>
  <c r="D33" i="7" s="1"/>
  <c r="B33" i="7"/>
  <c r="F33" i="7"/>
  <c r="H33" i="7"/>
  <c r="J33" i="7"/>
  <c r="A34" i="7"/>
  <c r="D34" i="7" s="1"/>
  <c r="B34" i="7"/>
  <c r="F34" i="7"/>
  <c r="H34" i="7"/>
  <c r="J34" i="7"/>
  <c r="A35" i="7"/>
  <c r="D35" i="7" s="1"/>
  <c r="B35" i="7"/>
  <c r="F35" i="7"/>
  <c r="H35" i="7"/>
  <c r="J35" i="7"/>
  <c r="A36" i="7"/>
  <c r="D36" i="7" s="1"/>
  <c r="B36" i="7"/>
  <c r="F36" i="7"/>
  <c r="H36" i="7"/>
  <c r="J36" i="7"/>
  <c r="A37" i="7"/>
  <c r="D37" i="7" s="1"/>
  <c r="B37" i="7"/>
  <c r="F37" i="7"/>
  <c r="H37" i="7"/>
  <c r="J37" i="7"/>
  <c r="A38" i="7"/>
  <c r="D38" i="7" s="1"/>
  <c r="B38" i="7"/>
  <c r="F38" i="7"/>
  <c r="H38" i="7"/>
  <c r="J38" i="7"/>
  <c r="A39" i="7"/>
  <c r="D39" i="7" s="1"/>
  <c r="B39" i="7"/>
  <c r="F39" i="7"/>
  <c r="H39" i="7"/>
  <c r="J39" i="7"/>
  <c r="A40" i="7"/>
  <c r="D40" i="7" s="1"/>
  <c r="B40" i="7"/>
  <c r="F40" i="7"/>
  <c r="H40" i="7"/>
  <c r="J40" i="7"/>
  <c r="A41" i="7"/>
  <c r="D41" i="7" s="1"/>
  <c r="B41" i="7"/>
  <c r="F41" i="7"/>
  <c r="H41" i="7"/>
  <c r="J41" i="7"/>
  <c r="A42" i="7"/>
  <c r="D42" i="7" s="1"/>
  <c r="B42" i="7"/>
  <c r="F42" i="7"/>
  <c r="H42" i="7"/>
  <c r="J42" i="7"/>
  <c r="A43" i="7"/>
  <c r="D43" i="7" s="1"/>
  <c r="B43" i="7"/>
  <c r="F43" i="7"/>
  <c r="H43" i="7"/>
  <c r="J43" i="7"/>
  <c r="A44" i="7"/>
  <c r="D44" i="7" s="1"/>
  <c r="B44" i="7"/>
  <c r="F44" i="7"/>
  <c r="H44" i="7"/>
  <c r="J44" i="7"/>
  <c r="A45" i="7"/>
  <c r="D45" i="7" s="1"/>
  <c r="B45" i="7"/>
  <c r="F45" i="7"/>
  <c r="H45" i="7"/>
  <c r="J45" i="7"/>
  <c r="A46" i="7"/>
  <c r="D46" i="7" s="1"/>
  <c r="B46" i="7"/>
  <c r="F46" i="7"/>
  <c r="H46" i="7"/>
  <c r="J46" i="7"/>
  <c r="A47" i="7"/>
  <c r="D47" i="7" s="1"/>
  <c r="B47" i="7"/>
  <c r="F47" i="7"/>
  <c r="H47" i="7"/>
  <c r="J47" i="7"/>
  <c r="A48" i="7"/>
  <c r="D48" i="7" s="1"/>
  <c r="B48" i="7"/>
  <c r="F48" i="7"/>
  <c r="H48" i="7"/>
  <c r="J48" i="7"/>
  <c r="A49" i="7"/>
  <c r="D49" i="7" s="1"/>
  <c r="B49" i="7"/>
  <c r="F49" i="7"/>
  <c r="H49" i="7"/>
  <c r="J49" i="7"/>
  <c r="A50" i="7"/>
  <c r="D50" i="7" s="1"/>
  <c r="B50" i="7"/>
  <c r="F50" i="7"/>
  <c r="H50" i="7"/>
  <c r="J50" i="7"/>
  <c r="A51" i="7"/>
  <c r="D51" i="7" s="1"/>
  <c r="B51" i="7"/>
  <c r="F51" i="7"/>
  <c r="H51" i="7"/>
  <c r="J51" i="7"/>
  <c r="A52" i="7"/>
  <c r="D52" i="7" s="1"/>
  <c r="B52" i="7"/>
  <c r="F52" i="7"/>
  <c r="H52" i="7"/>
  <c r="J52" i="7"/>
  <c r="A53" i="7"/>
  <c r="D53" i="7" s="1"/>
  <c r="B53" i="7"/>
  <c r="F53" i="7"/>
  <c r="H53" i="7"/>
  <c r="J53" i="7"/>
  <c r="A54" i="7"/>
  <c r="D54" i="7" s="1"/>
  <c r="B54" i="7"/>
  <c r="F54" i="7"/>
  <c r="H54" i="7"/>
  <c r="J54" i="7"/>
  <c r="A55" i="7"/>
  <c r="D55" i="7" s="1"/>
  <c r="B55" i="7"/>
  <c r="F55" i="7"/>
  <c r="H55" i="7"/>
  <c r="J55" i="7"/>
  <c r="A56" i="7"/>
  <c r="D56" i="7" s="1"/>
  <c r="B56" i="7"/>
  <c r="F56" i="7"/>
  <c r="H56" i="7"/>
  <c r="J56" i="7"/>
  <c r="A57" i="7"/>
  <c r="D57" i="7" s="1"/>
  <c r="B57" i="7"/>
  <c r="F57" i="7"/>
  <c r="H57" i="7"/>
  <c r="J57" i="7"/>
  <c r="A58" i="7"/>
  <c r="D58" i="7" s="1"/>
  <c r="B58" i="7"/>
  <c r="F58" i="7"/>
  <c r="H58" i="7"/>
  <c r="J58" i="7"/>
  <c r="A59" i="7"/>
  <c r="D59" i="7" s="1"/>
  <c r="B59" i="7"/>
  <c r="F59" i="7"/>
  <c r="H59" i="7"/>
  <c r="J59" i="7"/>
  <c r="A60" i="7"/>
  <c r="D60" i="7" s="1"/>
  <c r="B60" i="7"/>
  <c r="F60" i="7"/>
  <c r="H60" i="7"/>
  <c r="J60" i="7"/>
  <c r="A61" i="7"/>
  <c r="D61" i="7" s="1"/>
  <c r="B61" i="7"/>
  <c r="F61" i="7"/>
  <c r="H61" i="7"/>
  <c r="J61" i="7"/>
  <c r="A62" i="7"/>
  <c r="D62" i="7" s="1"/>
  <c r="B62" i="7"/>
  <c r="F62" i="7"/>
  <c r="H62" i="7"/>
  <c r="J62" i="7"/>
  <c r="A63" i="7"/>
  <c r="D63" i="7" s="1"/>
  <c r="B63" i="7"/>
  <c r="F63" i="7"/>
  <c r="H63" i="7"/>
  <c r="J63" i="7"/>
  <c r="A64" i="7"/>
  <c r="D64" i="7" s="1"/>
  <c r="B64" i="7"/>
  <c r="F64" i="7"/>
  <c r="H64" i="7"/>
  <c r="J64" i="7"/>
  <c r="A65" i="7"/>
  <c r="D65" i="7" s="1"/>
  <c r="B65" i="7"/>
  <c r="F65" i="7"/>
  <c r="H65" i="7"/>
  <c r="J65" i="7"/>
  <c r="A66" i="7"/>
  <c r="D66" i="7" s="1"/>
  <c r="B66" i="7"/>
  <c r="F66" i="7"/>
  <c r="H66" i="7"/>
  <c r="J66" i="7"/>
  <c r="A67" i="7"/>
  <c r="D67" i="7" s="1"/>
  <c r="B67" i="7"/>
  <c r="F67" i="7"/>
  <c r="H67" i="7"/>
  <c r="J67" i="7"/>
  <c r="A68" i="7"/>
  <c r="D68" i="7" s="1"/>
  <c r="B68" i="7"/>
  <c r="F68" i="7"/>
  <c r="H68" i="7"/>
  <c r="J68" i="7"/>
  <c r="A69" i="7"/>
  <c r="D69" i="7" s="1"/>
  <c r="B69" i="7"/>
  <c r="F69" i="7"/>
  <c r="H69" i="7"/>
  <c r="J69" i="7"/>
  <c r="A70" i="7"/>
  <c r="D70" i="7" s="1"/>
  <c r="B70" i="7"/>
  <c r="F70" i="7"/>
  <c r="H70" i="7"/>
  <c r="J70" i="7"/>
  <c r="A71" i="7"/>
  <c r="D71" i="7" s="1"/>
  <c r="B71" i="7"/>
  <c r="F71" i="7"/>
  <c r="H71" i="7"/>
  <c r="J71" i="7"/>
  <c r="A72" i="7"/>
  <c r="D72" i="7" s="1"/>
  <c r="B72" i="7"/>
  <c r="F72" i="7"/>
  <c r="H72" i="7"/>
  <c r="J72" i="7"/>
  <c r="A73" i="7"/>
  <c r="D73" i="7" s="1"/>
  <c r="B73" i="7"/>
  <c r="F73" i="7"/>
  <c r="H73" i="7"/>
  <c r="J73" i="7"/>
  <c r="A74" i="7"/>
  <c r="D74" i="7" s="1"/>
  <c r="B74" i="7"/>
  <c r="F74" i="7"/>
  <c r="H74" i="7"/>
  <c r="J74" i="7"/>
  <c r="A75" i="7"/>
  <c r="D75" i="7" s="1"/>
  <c r="B75" i="7"/>
  <c r="F75" i="7"/>
  <c r="H75" i="7"/>
  <c r="J75" i="7"/>
  <c r="A76" i="7"/>
  <c r="D76" i="7" s="1"/>
  <c r="B76" i="7"/>
  <c r="F76" i="7"/>
  <c r="H76" i="7"/>
  <c r="J76" i="7"/>
  <c r="A77" i="7"/>
  <c r="D77" i="7" s="1"/>
  <c r="B77" i="7"/>
  <c r="F77" i="7"/>
  <c r="H77" i="7"/>
  <c r="J77" i="7"/>
  <c r="A78" i="7"/>
  <c r="D78" i="7" s="1"/>
  <c r="B78" i="7"/>
  <c r="F78" i="7"/>
  <c r="H78" i="7"/>
  <c r="J78" i="7"/>
  <c r="A79" i="7"/>
  <c r="D79" i="7" s="1"/>
  <c r="B79" i="7"/>
  <c r="F79" i="7"/>
  <c r="H79" i="7"/>
  <c r="J79" i="7"/>
  <c r="A80" i="7"/>
  <c r="D80" i="7" s="1"/>
  <c r="B80" i="7"/>
  <c r="F80" i="7"/>
  <c r="H80" i="7"/>
  <c r="J80" i="7"/>
  <c r="A81" i="7"/>
  <c r="D81" i="7" s="1"/>
  <c r="B81" i="7"/>
  <c r="F81" i="7"/>
  <c r="H81" i="7"/>
  <c r="J81" i="7"/>
  <c r="A82" i="7"/>
  <c r="D82" i="7" s="1"/>
  <c r="B82" i="7"/>
  <c r="F82" i="7"/>
  <c r="H82" i="7"/>
  <c r="J82" i="7"/>
  <c r="A83" i="7"/>
  <c r="D83" i="7" s="1"/>
  <c r="B83" i="7"/>
  <c r="F83" i="7"/>
  <c r="H83" i="7"/>
  <c r="J83" i="7"/>
  <c r="A84" i="7"/>
  <c r="D84" i="7" s="1"/>
  <c r="B84" i="7"/>
  <c r="F84" i="7"/>
  <c r="H84" i="7"/>
  <c r="J84" i="7"/>
  <c r="A85" i="7"/>
  <c r="D85" i="7" s="1"/>
  <c r="B85" i="7"/>
  <c r="F85" i="7"/>
  <c r="H85" i="7"/>
  <c r="J85" i="7"/>
  <c r="A86" i="7"/>
  <c r="D86" i="7" s="1"/>
  <c r="B86" i="7"/>
  <c r="F86" i="7"/>
  <c r="H86" i="7"/>
  <c r="J86" i="7"/>
  <c r="A87" i="7"/>
  <c r="D87" i="7" s="1"/>
  <c r="B87" i="7"/>
  <c r="F87" i="7"/>
  <c r="H87" i="7"/>
  <c r="J87" i="7"/>
  <c r="A88" i="7"/>
  <c r="D88" i="7" s="1"/>
  <c r="B88" i="7"/>
  <c r="F88" i="7"/>
  <c r="H88" i="7"/>
  <c r="J88" i="7"/>
  <c r="A89" i="7"/>
  <c r="D89" i="7" s="1"/>
  <c r="B89" i="7"/>
  <c r="F89" i="7"/>
  <c r="H89" i="7"/>
  <c r="J89" i="7"/>
  <c r="A90" i="7"/>
  <c r="D90" i="7" s="1"/>
  <c r="B90" i="7"/>
  <c r="F90" i="7"/>
  <c r="H90" i="7"/>
  <c r="J90" i="7"/>
  <c r="A91" i="7"/>
  <c r="D91" i="7" s="1"/>
  <c r="B91" i="7"/>
  <c r="F91" i="7"/>
  <c r="H91" i="7"/>
  <c r="J91" i="7"/>
  <c r="A92" i="7"/>
  <c r="D92" i="7" s="1"/>
  <c r="B92" i="7"/>
  <c r="F92" i="7"/>
  <c r="H92" i="7"/>
  <c r="J92" i="7"/>
  <c r="A93" i="7"/>
  <c r="D93" i="7" s="1"/>
  <c r="B93" i="7"/>
  <c r="F93" i="7"/>
  <c r="H93" i="7"/>
  <c r="J93" i="7"/>
  <c r="A94" i="7"/>
  <c r="D94" i="7" s="1"/>
  <c r="B94" i="7"/>
  <c r="F94" i="7"/>
  <c r="H94" i="7"/>
  <c r="J94" i="7"/>
  <c r="A95" i="7"/>
  <c r="D95" i="7" s="1"/>
  <c r="B95" i="7"/>
  <c r="F95" i="7"/>
  <c r="H95" i="7"/>
  <c r="J95" i="7"/>
  <c r="A96" i="7"/>
  <c r="D96" i="7" s="1"/>
  <c r="B96" i="7"/>
  <c r="F96" i="7"/>
  <c r="H96" i="7"/>
  <c r="J96" i="7"/>
  <c r="A97" i="7"/>
  <c r="D97" i="7" s="1"/>
  <c r="B97" i="7"/>
  <c r="F97" i="7"/>
  <c r="H97" i="7"/>
  <c r="J97" i="7"/>
  <c r="A98" i="7"/>
  <c r="D98" i="7" s="1"/>
  <c r="B98" i="7"/>
  <c r="F98" i="7"/>
  <c r="H98" i="7"/>
  <c r="J98" i="7"/>
  <c r="A99" i="7"/>
  <c r="D99" i="7" s="1"/>
  <c r="B99" i="7"/>
  <c r="F99" i="7"/>
  <c r="H99" i="7"/>
  <c r="J99" i="7"/>
  <c r="A100" i="7"/>
  <c r="D100" i="7" s="1"/>
  <c r="B100" i="7"/>
  <c r="F100" i="7"/>
  <c r="H100" i="7"/>
  <c r="J100" i="7"/>
  <c r="A101" i="7"/>
  <c r="D101" i="7" s="1"/>
  <c r="B101" i="7"/>
  <c r="F101" i="7"/>
  <c r="H101" i="7"/>
  <c r="J101" i="7"/>
  <c r="A102" i="7"/>
  <c r="D102" i="7" s="1"/>
  <c r="B102" i="7"/>
  <c r="F102" i="7"/>
  <c r="H102" i="7"/>
  <c r="J102" i="7"/>
  <c r="A103" i="7"/>
  <c r="D103" i="7" s="1"/>
  <c r="B103" i="7"/>
  <c r="F103" i="7"/>
  <c r="H103" i="7"/>
  <c r="J103" i="7"/>
  <c r="A104" i="7"/>
  <c r="D104" i="7" s="1"/>
  <c r="B104" i="7"/>
  <c r="F104" i="7"/>
  <c r="H104" i="7"/>
  <c r="J104" i="7"/>
  <c r="A105" i="7"/>
  <c r="D105" i="7" s="1"/>
  <c r="B105" i="7"/>
  <c r="F105" i="7"/>
  <c r="H105" i="7"/>
  <c r="J105" i="7"/>
  <c r="A106" i="7"/>
  <c r="D106" i="7" s="1"/>
  <c r="B106" i="7"/>
  <c r="F106" i="7"/>
  <c r="H106" i="7"/>
  <c r="J106" i="7"/>
  <c r="A107" i="7"/>
  <c r="D107" i="7" s="1"/>
  <c r="B107" i="7"/>
  <c r="F107" i="7"/>
  <c r="H107" i="7"/>
  <c r="J107" i="7"/>
  <c r="A108" i="7"/>
  <c r="D108" i="7" s="1"/>
  <c r="B108" i="7"/>
  <c r="F108" i="7"/>
  <c r="H108" i="7"/>
  <c r="J108" i="7"/>
  <c r="A109" i="7"/>
  <c r="D109" i="7" s="1"/>
  <c r="B109" i="7"/>
  <c r="F109" i="7"/>
  <c r="H109" i="7"/>
  <c r="J109" i="7"/>
  <c r="A110" i="7"/>
  <c r="D110" i="7" s="1"/>
  <c r="B110" i="7"/>
  <c r="F110" i="7"/>
  <c r="H110" i="7"/>
  <c r="J110" i="7"/>
  <c r="A111" i="7"/>
  <c r="D111" i="7" s="1"/>
  <c r="B111" i="7"/>
  <c r="F111" i="7"/>
  <c r="H111" i="7"/>
  <c r="J111" i="7"/>
  <c r="A112" i="7"/>
  <c r="D112" i="7" s="1"/>
  <c r="B112" i="7"/>
  <c r="F112" i="7"/>
  <c r="H112" i="7"/>
  <c r="J112" i="7"/>
  <c r="A113" i="7"/>
  <c r="D113" i="7" s="1"/>
  <c r="B113" i="7"/>
  <c r="F113" i="7"/>
  <c r="H113" i="7"/>
  <c r="J113" i="7"/>
  <c r="A114" i="7"/>
  <c r="D114" i="7" s="1"/>
  <c r="B114" i="7"/>
  <c r="F114" i="7"/>
  <c r="H114" i="7"/>
  <c r="J114" i="7"/>
  <c r="A115" i="7"/>
  <c r="D115" i="7" s="1"/>
  <c r="B115" i="7"/>
  <c r="F115" i="7"/>
  <c r="H115" i="7"/>
  <c r="J115" i="7"/>
  <c r="A116" i="7"/>
  <c r="D116" i="7" s="1"/>
  <c r="B116" i="7"/>
  <c r="F116" i="7"/>
  <c r="H116" i="7"/>
  <c r="J116" i="7"/>
  <c r="A117" i="7"/>
  <c r="D117" i="7" s="1"/>
  <c r="B117" i="7"/>
  <c r="F117" i="7"/>
  <c r="H117" i="7"/>
  <c r="J117" i="7"/>
  <c r="A118" i="7"/>
  <c r="D118" i="7" s="1"/>
  <c r="B118" i="7"/>
  <c r="F118" i="7"/>
  <c r="H118" i="7"/>
  <c r="J118" i="7"/>
  <c r="A119" i="7"/>
  <c r="D119" i="7" s="1"/>
  <c r="B119" i="7"/>
  <c r="F119" i="7"/>
  <c r="H119" i="7"/>
  <c r="J119" i="7"/>
  <c r="A120" i="7"/>
  <c r="D120" i="7" s="1"/>
  <c r="B120" i="7"/>
  <c r="F120" i="7"/>
  <c r="H120" i="7"/>
  <c r="J120" i="7"/>
  <c r="A121" i="7"/>
  <c r="D121" i="7" s="1"/>
  <c r="B121" i="7"/>
  <c r="F121" i="7"/>
  <c r="H121" i="7"/>
  <c r="J121" i="7"/>
  <c r="A122" i="7"/>
  <c r="D122" i="7" s="1"/>
  <c r="B122" i="7"/>
  <c r="F122" i="7"/>
  <c r="H122" i="7"/>
  <c r="J122" i="7"/>
  <c r="A123" i="7"/>
  <c r="D123" i="7" s="1"/>
  <c r="B123" i="7"/>
  <c r="F123" i="7"/>
  <c r="H123" i="7"/>
  <c r="J123" i="7"/>
  <c r="A124" i="7"/>
  <c r="D124" i="7" s="1"/>
  <c r="B124" i="7"/>
  <c r="F124" i="7"/>
  <c r="H124" i="7"/>
  <c r="J124" i="7"/>
  <c r="A125" i="7"/>
  <c r="D125" i="7" s="1"/>
  <c r="B125" i="7"/>
  <c r="F125" i="7"/>
  <c r="H125" i="7"/>
  <c r="J125" i="7"/>
  <c r="A126" i="7"/>
  <c r="D126" i="7" s="1"/>
  <c r="B126" i="7"/>
  <c r="F126" i="7"/>
  <c r="H126" i="7"/>
  <c r="J126" i="7"/>
  <c r="A127" i="7"/>
  <c r="D127" i="7" s="1"/>
  <c r="B127" i="7"/>
  <c r="F127" i="7"/>
  <c r="H127" i="7"/>
  <c r="J127" i="7"/>
  <c r="A128" i="7"/>
  <c r="D128" i="7" s="1"/>
  <c r="B128" i="7"/>
  <c r="F128" i="7"/>
  <c r="H128" i="7"/>
  <c r="J128" i="7"/>
  <c r="A129" i="7"/>
  <c r="D129" i="7" s="1"/>
  <c r="B129" i="7"/>
  <c r="F129" i="7"/>
  <c r="H129" i="7"/>
  <c r="J129" i="7"/>
  <c r="A130" i="7"/>
  <c r="D130" i="7" s="1"/>
  <c r="B130" i="7"/>
  <c r="F130" i="7"/>
  <c r="H130" i="7"/>
  <c r="J130" i="7"/>
  <c r="A131" i="7"/>
  <c r="D131" i="7" s="1"/>
  <c r="B131" i="7"/>
  <c r="F131" i="7"/>
  <c r="H131" i="7"/>
  <c r="J131" i="7"/>
  <c r="A132" i="7"/>
  <c r="D132" i="7" s="1"/>
  <c r="B132" i="7"/>
  <c r="F132" i="7"/>
  <c r="H132" i="7"/>
  <c r="J132" i="7"/>
  <c r="A133" i="7"/>
  <c r="D133" i="7" s="1"/>
  <c r="B133" i="7"/>
  <c r="F133" i="7"/>
  <c r="H133" i="7"/>
  <c r="J133" i="7"/>
  <c r="A134" i="7"/>
  <c r="D134" i="7" s="1"/>
  <c r="B134" i="7"/>
  <c r="F134" i="7"/>
  <c r="H134" i="7"/>
  <c r="J134" i="7"/>
  <c r="A135" i="7"/>
  <c r="D135" i="7" s="1"/>
  <c r="B135" i="7"/>
  <c r="F135" i="7"/>
  <c r="H135" i="7"/>
  <c r="J135" i="7"/>
  <c r="A136" i="7"/>
  <c r="D136" i="7" s="1"/>
  <c r="B136" i="7"/>
  <c r="F136" i="7"/>
  <c r="H136" i="7"/>
  <c r="J136" i="7"/>
  <c r="A137" i="7"/>
  <c r="D137" i="7" s="1"/>
  <c r="B137" i="7"/>
  <c r="F137" i="7"/>
  <c r="H137" i="7"/>
  <c r="J137" i="7"/>
  <c r="A138" i="7"/>
  <c r="D138" i="7" s="1"/>
  <c r="B138" i="7"/>
  <c r="F138" i="7"/>
  <c r="H138" i="7"/>
  <c r="J138" i="7"/>
  <c r="A139" i="7"/>
  <c r="D139" i="7" s="1"/>
  <c r="B139" i="7"/>
  <c r="F139" i="7"/>
  <c r="H139" i="7"/>
  <c r="J139" i="7"/>
  <c r="A140" i="7"/>
  <c r="D140" i="7" s="1"/>
  <c r="B140" i="7"/>
  <c r="F140" i="7"/>
  <c r="H140" i="7"/>
  <c r="J140" i="7"/>
  <c r="A141" i="7"/>
  <c r="D141" i="7" s="1"/>
  <c r="B141" i="7"/>
  <c r="F141" i="7"/>
  <c r="H141" i="7"/>
  <c r="J141" i="7"/>
  <c r="A142" i="7"/>
  <c r="D142" i="7" s="1"/>
  <c r="B142" i="7"/>
  <c r="F142" i="7"/>
  <c r="H142" i="7"/>
  <c r="J142" i="7"/>
  <c r="A143" i="7"/>
  <c r="D143" i="7" s="1"/>
  <c r="B143" i="7"/>
  <c r="F143" i="7"/>
  <c r="H143" i="7"/>
  <c r="J143" i="7"/>
  <c r="A144" i="7"/>
  <c r="D144" i="7" s="1"/>
  <c r="B144" i="7"/>
  <c r="F144" i="7"/>
  <c r="H144" i="7"/>
  <c r="J144" i="7"/>
  <c r="A145" i="7"/>
  <c r="D145" i="7" s="1"/>
  <c r="B145" i="7"/>
  <c r="F145" i="7"/>
  <c r="H145" i="7"/>
  <c r="J145" i="7"/>
  <c r="A146" i="7"/>
  <c r="D146" i="7" s="1"/>
  <c r="B146" i="7"/>
  <c r="F146" i="7"/>
  <c r="H146" i="7"/>
  <c r="J146" i="7"/>
  <c r="A147" i="7"/>
  <c r="D147" i="7" s="1"/>
  <c r="B147" i="7"/>
  <c r="F147" i="7"/>
  <c r="H147" i="7"/>
  <c r="J147" i="7"/>
  <c r="A148" i="7"/>
  <c r="D148" i="7" s="1"/>
  <c r="B148" i="7"/>
  <c r="F148" i="7"/>
  <c r="H148" i="7"/>
  <c r="J148" i="7"/>
  <c r="A149" i="7"/>
  <c r="D149" i="7" s="1"/>
  <c r="B149" i="7"/>
  <c r="F149" i="7"/>
  <c r="H149" i="7"/>
  <c r="J149" i="7"/>
  <c r="A150" i="7"/>
  <c r="D150" i="7" s="1"/>
  <c r="B150" i="7"/>
  <c r="F150" i="7"/>
  <c r="H150" i="7"/>
  <c r="J150" i="7"/>
  <c r="A151" i="7"/>
  <c r="D151" i="7" s="1"/>
  <c r="B151" i="7"/>
  <c r="F151" i="7"/>
  <c r="H151" i="7"/>
  <c r="J151" i="7"/>
  <c r="A152" i="7"/>
  <c r="D152" i="7" s="1"/>
  <c r="B152" i="7"/>
  <c r="F152" i="7"/>
  <c r="H152" i="7"/>
  <c r="J152" i="7"/>
  <c r="A153" i="7"/>
  <c r="D153" i="7" s="1"/>
  <c r="B153" i="7"/>
  <c r="F153" i="7"/>
  <c r="H153" i="7"/>
  <c r="J153" i="7"/>
  <c r="A154" i="7"/>
  <c r="D154" i="7" s="1"/>
  <c r="B154" i="7"/>
  <c r="F154" i="7"/>
  <c r="H154" i="7"/>
  <c r="J154" i="7"/>
  <c r="A155" i="7"/>
  <c r="D155" i="7" s="1"/>
  <c r="B155" i="7"/>
  <c r="F155" i="7"/>
  <c r="H155" i="7"/>
  <c r="J155" i="7"/>
  <c r="A156" i="7"/>
  <c r="D156" i="7" s="1"/>
  <c r="B156" i="7"/>
  <c r="F156" i="7"/>
  <c r="H156" i="7"/>
  <c r="J156" i="7"/>
  <c r="A157" i="7"/>
  <c r="D157" i="7" s="1"/>
  <c r="B157" i="7"/>
  <c r="F157" i="7"/>
  <c r="H157" i="7"/>
  <c r="J157" i="7"/>
  <c r="A158" i="7"/>
  <c r="D158" i="7" s="1"/>
  <c r="B158" i="7"/>
  <c r="F158" i="7"/>
  <c r="H158" i="7"/>
  <c r="J158" i="7"/>
  <c r="A159" i="7"/>
  <c r="D159" i="7" s="1"/>
  <c r="B159" i="7"/>
  <c r="F159" i="7"/>
  <c r="H159" i="7"/>
  <c r="J159" i="7"/>
  <c r="A160" i="7"/>
  <c r="D160" i="7" s="1"/>
  <c r="B160" i="7"/>
  <c r="F160" i="7"/>
  <c r="H160" i="7"/>
  <c r="J160" i="7"/>
  <c r="A161" i="7"/>
  <c r="D161" i="7" s="1"/>
  <c r="B161" i="7"/>
  <c r="F161" i="7"/>
  <c r="H161" i="7"/>
  <c r="J161" i="7"/>
  <c r="A162" i="7"/>
  <c r="D162" i="7" s="1"/>
  <c r="B162" i="7"/>
  <c r="F162" i="7"/>
  <c r="H162" i="7"/>
  <c r="J162" i="7"/>
  <c r="A163" i="7"/>
  <c r="D163" i="7" s="1"/>
  <c r="B163" i="7"/>
  <c r="F163" i="7"/>
  <c r="H163" i="7"/>
  <c r="J163" i="7"/>
  <c r="A164" i="7"/>
  <c r="D164" i="7" s="1"/>
  <c r="B164" i="7"/>
  <c r="F164" i="7"/>
  <c r="H164" i="7"/>
  <c r="J164" i="7"/>
  <c r="A165" i="7"/>
  <c r="D165" i="7" s="1"/>
  <c r="B165" i="7"/>
  <c r="F165" i="7"/>
  <c r="H165" i="7"/>
  <c r="J165" i="7"/>
  <c r="A166" i="7"/>
  <c r="D166" i="7" s="1"/>
  <c r="B166" i="7"/>
  <c r="F166" i="7"/>
  <c r="H166" i="7"/>
  <c r="J166" i="7"/>
  <c r="A167" i="7"/>
  <c r="D167" i="7" s="1"/>
  <c r="B167" i="7"/>
  <c r="F167" i="7"/>
  <c r="H167" i="7"/>
  <c r="J167" i="7"/>
  <c r="A168" i="7"/>
  <c r="D168" i="7" s="1"/>
  <c r="B168" i="7"/>
  <c r="F168" i="7"/>
  <c r="H168" i="7"/>
  <c r="J168" i="7"/>
  <c r="A169" i="7"/>
  <c r="D169" i="7" s="1"/>
  <c r="B169" i="7"/>
  <c r="F169" i="7"/>
  <c r="H169" i="7"/>
  <c r="J169" i="7"/>
  <c r="A170" i="7"/>
  <c r="D170" i="7" s="1"/>
  <c r="B170" i="7"/>
  <c r="F170" i="7"/>
  <c r="H170" i="7"/>
  <c r="J170" i="7"/>
  <c r="A171" i="7"/>
  <c r="D171" i="7" s="1"/>
  <c r="B171" i="7"/>
  <c r="F171" i="7"/>
  <c r="H171" i="7"/>
  <c r="J171" i="7"/>
  <c r="A172" i="7"/>
  <c r="D172" i="7" s="1"/>
  <c r="B172" i="7"/>
  <c r="F172" i="7"/>
  <c r="H172" i="7"/>
  <c r="J172" i="7"/>
  <c r="A173" i="7"/>
  <c r="D173" i="7" s="1"/>
  <c r="B173" i="7"/>
  <c r="F173" i="7"/>
  <c r="H173" i="7"/>
  <c r="J173" i="7"/>
  <c r="A174" i="7"/>
  <c r="D174" i="7" s="1"/>
  <c r="B174" i="7"/>
  <c r="F174" i="7"/>
  <c r="H174" i="7"/>
  <c r="J174" i="7"/>
  <c r="A175" i="7"/>
  <c r="D175" i="7" s="1"/>
  <c r="B175" i="7"/>
  <c r="F175" i="7"/>
  <c r="H175" i="7"/>
  <c r="J175" i="7"/>
  <c r="A176" i="7"/>
  <c r="D176" i="7" s="1"/>
  <c r="B176" i="7"/>
  <c r="F176" i="7"/>
  <c r="H176" i="7"/>
  <c r="J176" i="7"/>
  <c r="A177" i="7"/>
  <c r="D177" i="7" s="1"/>
  <c r="B177" i="7"/>
  <c r="F177" i="7"/>
  <c r="H177" i="7"/>
  <c r="J177" i="7"/>
  <c r="A178" i="7"/>
  <c r="D178" i="7" s="1"/>
  <c r="B178" i="7"/>
  <c r="F178" i="7"/>
  <c r="H178" i="7"/>
  <c r="J178" i="7"/>
  <c r="A179" i="7"/>
  <c r="D179" i="7" s="1"/>
  <c r="B179" i="7"/>
  <c r="F179" i="7"/>
  <c r="H179" i="7"/>
  <c r="J179" i="7"/>
  <c r="A180" i="7"/>
  <c r="D180" i="7" s="1"/>
  <c r="B180" i="7"/>
  <c r="F180" i="7"/>
  <c r="H180" i="7"/>
  <c r="J180" i="7"/>
  <c r="A181" i="7"/>
  <c r="D181" i="7" s="1"/>
  <c r="B181" i="7"/>
  <c r="F181" i="7"/>
  <c r="H181" i="7"/>
  <c r="J181" i="7"/>
  <c r="A182" i="7"/>
  <c r="D182" i="7" s="1"/>
  <c r="B182" i="7"/>
  <c r="F182" i="7"/>
  <c r="H182" i="7"/>
  <c r="J182" i="7"/>
  <c r="A183" i="7"/>
  <c r="D183" i="7" s="1"/>
  <c r="B183" i="7"/>
  <c r="F183" i="7"/>
  <c r="H183" i="7"/>
  <c r="J183" i="7"/>
  <c r="A184" i="7"/>
  <c r="D184" i="7" s="1"/>
  <c r="B184" i="7"/>
  <c r="F184" i="7"/>
  <c r="H184" i="7"/>
  <c r="J184" i="7"/>
  <c r="A185" i="7"/>
  <c r="D185" i="7" s="1"/>
  <c r="B185" i="7"/>
  <c r="F185" i="7"/>
  <c r="H185" i="7"/>
  <c r="J185" i="7"/>
  <c r="A186" i="7"/>
  <c r="D186" i="7" s="1"/>
  <c r="B186" i="7"/>
  <c r="F186" i="7"/>
  <c r="H186" i="7"/>
  <c r="J186" i="7"/>
  <c r="A187" i="7"/>
  <c r="D187" i="7" s="1"/>
  <c r="B187" i="7"/>
  <c r="F187" i="7"/>
  <c r="H187" i="7"/>
  <c r="J187" i="7"/>
  <c r="A188" i="7"/>
  <c r="D188" i="7" s="1"/>
  <c r="B188" i="7"/>
  <c r="F188" i="7"/>
  <c r="H188" i="7"/>
  <c r="J188" i="7"/>
  <c r="A189" i="7"/>
  <c r="D189" i="7" s="1"/>
  <c r="B189" i="7"/>
  <c r="F189" i="7"/>
  <c r="H189" i="7"/>
  <c r="J189" i="7"/>
  <c r="A190" i="7"/>
  <c r="D190" i="7" s="1"/>
  <c r="B190" i="7"/>
  <c r="F190" i="7"/>
  <c r="H190" i="7"/>
  <c r="J190" i="7"/>
  <c r="A191" i="7"/>
  <c r="D191" i="7" s="1"/>
  <c r="B191" i="7"/>
  <c r="F191" i="7"/>
  <c r="H191" i="7"/>
  <c r="J191" i="7"/>
  <c r="A192" i="7"/>
  <c r="D192" i="7" s="1"/>
  <c r="B192" i="7"/>
  <c r="F192" i="7"/>
  <c r="H192" i="7"/>
  <c r="J192" i="7"/>
  <c r="A193" i="7"/>
  <c r="D193" i="7" s="1"/>
  <c r="B193" i="7"/>
  <c r="F193" i="7"/>
  <c r="H193" i="7"/>
  <c r="J193" i="7"/>
  <c r="A194" i="7"/>
  <c r="D194" i="7" s="1"/>
  <c r="B194" i="7"/>
  <c r="F194" i="7"/>
  <c r="H194" i="7"/>
  <c r="J194" i="7"/>
  <c r="A195" i="7"/>
  <c r="D195" i="7" s="1"/>
  <c r="B195" i="7"/>
  <c r="F195" i="7"/>
  <c r="H195" i="7"/>
  <c r="J195" i="7"/>
  <c r="A196" i="7"/>
  <c r="D196" i="7" s="1"/>
  <c r="B196" i="7"/>
  <c r="F196" i="7"/>
  <c r="H196" i="7"/>
  <c r="J196" i="7"/>
  <c r="A197" i="7"/>
  <c r="D197" i="7" s="1"/>
  <c r="B197" i="7"/>
  <c r="F197" i="7"/>
  <c r="H197" i="7"/>
  <c r="J197" i="7"/>
  <c r="A198" i="7"/>
  <c r="D198" i="7" s="1"/>
  <c r="B198" i="7"/>
  <c r="F198" i="7"/>
  <c r="H198" i="7"/>
  <c r="J198" i="7"/>
  <c r="A199" i="7"/>
  <c r="D199" i="7" s="1"/>
  <c r="B199" i="7"/>
  <c r="F199" i="7"/>
  <c r="H199" i="7"/>
  <c r="J199" i="7"/>
  <c r="A200" i="7"/>
  <c r="D200" i="7" s="1"/>
  <c r="B200" i="7"/>
  <c r="F200" i="7"/>
  <c r="H200" i="7"/>
  <c r="J200" i="7"/>
  <c r="A201" i="7"/>
  <c r="D201" i="7" s="1"/>
  <c r="B201" i="7"/>
  <c r="F201" i="7"/>
  <c r="H201" i="7"/>
  <c r="J201" i="7"/>
  <c r="A202" i="7"/>
  <c r="D202" i="7" s="1"/>
  <c r="B202" i="7"/>
  <c r="F202" i="7"/>
  <c r="H202" i="7"/>
  <c r="J202" i="7"/>
  <c r="A203" i="7"/>
  <c r="D203" i="7" s="1"/>
  <c r="B203" i="7"/>
  <c r="F203" i="7"/>
  <c r="H203" i="7"/>
  <c r="J203" i="7"/>
  <c r="A204" i="7"/>
  <c r="D204" i="7" s="1"/>
  <c r="B204" i="7"/>
  <c r="F204" i="7"/>
  <c r="H204" i="7"/>
  <c r="J204" i="7"/>
  <c r="A205" i="7"/>
  <c r="D205" i="7" s="1"/>
  <c r="B205" i="7"/>
  <c r="F205" i="7"/>
  <c r="H205" i="7"/>
  <c r="J205" i="7"/>
  <c r="A206" i="7"/>
  <c r="D206" i="7" s="1"/>
  <c r="B206" i="7"/>
  <c r="F206" i="7"/>
  <c r="H206" i="7"/>
  <c r="J206" i="7"/>
  <c r="A207" i="7"/>
  <c r="D207" i="7" s="1"/>
  <c r="B207" i="7"/>
  <c r="F207" i="7"/>
  <c r="H207" i="7"/>
  <c r="J207" i="7"/>
  <c r="A208" i="7"/>
  <c r="D208" i="7" s="1"/>
  <c r="B208" i="7"/>
  <c r="F208" i="7"/>
  <c r="H208" i="7"/>
  <c r="J208" i="7"/>
  <c r="A209" i="7"/>
  <c r="D209" i="7" s="1"/>
  <c r="B209" i="7"/>
  <c r="F209" i="7"/>
  <c r="H209" i="7"/>
  <c r="J209" i="7"/>
  <c r="A210" i="7"/>
  <c r="D210" i="7" s="1"/>
  <c r="B210" i="7"/>
  <c r="F210" i="7"/>
  <c r="H210" i="7"/>
  <c r="J210" i="7"/>
  <c r="A211" i="7"/>
  <c r="D211" i="7" s="1"/>
  <c r="B211" i="7"/>
  <c r="F211" i="7"/>
  <c r="H211" i="7"/>
  <c r="J211" i="7"/>
  <c r="A212" i="7"/>
  <c r="D212" i="7" s="1"/>
  <c r="B212" i="7"/>
  <c r="F212" i="7"/>
  <c r="H212" i="7"/>
  <c r="J212" i="7"/>
  <c r="A213" i="7"/>
  <c r="D213" i="7" s="1"/>
  <c r="B213" i="7"/>
  <c r="F213" i="7"/>
  <c r="H213" i="7"/>
  <c r="J213" i="7"/>
  <c r="A214" i="7"/>
  <c r="D214" i="7" s="1"/>
  <c r="B214" i="7"/>
  <c r="F214" i="7"/>
  <c r="H214" i="7"/>
  <c r="J214" i="7"/>
  <c r="A215" i="7"/>
  <c r="D215" i="7" s="1"/>
  <c r="B215" i="7"/>
  <c r="F215" i="7"/>
  <c r="H215" i="7"/>
  <c r="J215" i="7"/>
  <c r="A216" i="7"/>
  <c r="D216" i="7" s="1"/>
  <c r="B216" i="7"/>
  <c r="F216" i="7"/>
  <c r="H216" i="7"/>
  <c r="J216" i="7"/>
  <c r="A217" i="7"/>
  <c r="D217" i="7" s="1"/>
  <c r="B217" i="7"/>
  <c r="F217" i="7"/>
  <c r="H217" i="7"/>
  <c r="J217" i="7"/>
  <c r="A218" i="7"/>
  <c r="D218" i="7" s="1"/>
  <c r="B218" i="7"/>
  <c r="F218" i="7"/>
  <c r="H218" i="7"/>
  <c r="J218" i="7"/>
  <c r="A219" i="7"/>
  <c r="D219" i="7" s="1"/>
  <c r="B219" i="7"/>
  <c r="F219" i="7"/>
  <c r="H219" i="7"/>
  <c r="J219" i="7"/>
  <c r="A220" i="7"/>
  <c r="D220" i="7" s="1"/>
  <c r="B220" i="7"/>
  <c r="F220" i="7"/>
  <c r="H220" i="7"/>
  <c r="J220" i="7"/>
  <c r="A221" i="7"/>
  <c r="D221" i="7" s="1"/>
  <c r="B221" i="7"/>
  <c r="F221" i="7"/>
  <c r="H221" i="7"/>
  <c r="J221" i="7"/>
  <c r="A222" i="7"/>
  <c r="D222" i="7" s="1"/>
  <c r="B222" i="7"/>
  <c r="F222" i="7"/>
  <c r="H222" i="7"/>
  <c r="J222" i="7"/>
  <c r="A223" i="7"/>
  <c r="D223" i="7" s="1"/>
  <c r="B223" i="7"/>
  <c r="F223" i="7"/>
  <c r="H223" i="7"/>
  <c r="J223" i="7"/>
  <c r="A224" i="7"/>
  <c r="D224" i="7" s="1"/>
  <c r="B224" i="7"/>
  <c r="F224" i="7"/>
  <c r="H224" i="7"/>
  <c r="J224" i="7"/>
  <c r="A225" i="7"/>
  <c r="D225" i="7" s="1"/>
  <c r="B225" i="7"/>
  <c r="F225" i="7"/>
  <c r="H225" i="7"/>
  <c r="J225" i="7"/>
  <c r="A226" i="7"/>
  <c r="D226" i="7" s="1"/>
  <c r="B226" i="7"/>
  <c r="F226" i="7"/>
  <c r="H226" i="7"/>
  <c r="J226" i="7"/>
  <c r="A227" i="7"/>
  <c r="D227" i="7" s="1"/>
  <c r="B227" i="7"/>
  <c r="F227" i="7"/>
  <c r="H227" i="7"/>
  <c r="J227" i="7"/>
  <c r="A228" i="7"/>
  <c r="D228" i="7" s="1"/>
  <c r="B228" i="7"/>
  <c r="F228" i="7"/>
  <c r="H228" i="7"/>
  <c r="J228" i="7"/>
  <c r="A229" i="7"/>
  <c r="D229" i="7" s="1"/>
  <c r="B229" i="7"/>
  <c r="F229" i="7"/>
  <c r="H229" i="7"/>
  <c r="J229" i="7"/>
  <c r="A230" i="7"/>
  <c r="D230" i="7" s="1"/>
  <c r="B230" i="7"/>
  <c r="F230" i="7"/>
  <c r="H230" i="7"/>
  <c r="J230" i="7"/>
  <c r="A231" i="7"/>
  <c r="D231" i="7" s="1"/>
  <c r="B231" i="7"/>
  <c r="F231" i="7"/>
  <c r="H231" i="7"/>
  <c r="J231" i="7"/>
  <c r="A232" i="7"/>
  <c r="D232" i="7" s="1"/>
  <c r="B232" i="7"/>
  <c r="F232" i="7"/>
  <c r="H232" i="7"/>
  <c r="J232" i="7"/>
  <c r="A233" i="7"/>
  <c r="D233" i="7" s="1"/>
  <c r="B233" i="7"/>
  <c r="F233" i="7"/>
  <c r="H233" i="7"/>
  <c r="J233" i="7"/>
  <c r="A234" i="7"/>
  <c r="D234" i="7" s="1"/>
  <c r="B234" i="7"/>
  <c r="F234" i="7"/>
  <c r="H234" i="7"/>
  <c r="J234" i="7"/>
  <c r="A235" i="7"/>
  <c r="D235" i="7" s="1"/>
  <c r="B235" i="7"/>
  <c r="F235" i="7"/>
  <c r="H235" i="7"/>
  <c r="J235" i="7"/>
  <c r="A236" i="7"/>
  <c r="D236" i="7" s="1"/>
  <c r="B236" i="7"/>
  <c r="F236" i="7"/>
  <c r="H236" i="7"/>
  <c r="J236" i="7"/>
  <c r="A237" i="7"/>
  <c r="D237" i="7" s="1"/>
  <c r="B237" i="7"/>
  <c r="F237" i="7"/>
  <c r="H237" i="7"/>
  <c r="J237" i="7"/>
  <c r="A238" i="7"/>
  <c r="D238" i="7" s="1"/>
  <c r="B238" i="7"/>
  <c r="F238" i="7"/>
  <c r="H238" i="7"/>
  <c r="J238" i="7"/>
  <c r="A239" i="7"/>
  <c r="D239" i="7" s="1"/>
  <c r="B239" i="7"/>
  <c r="F239" i="7"/>
  <c r="H239" i="7"/>
  <c r="J239" i="7"/>
  <c r="A240" i="7"/>
  <c r="D240" i="7" s="1"/>
  <c r="B240" i="7"/>
  <c r="F240" i="7"/>
  <c r="H240" i="7"/>
  <c r="J240" i="7"/>
  <c r="A241" i="7"/>
  <c r="D241" i="7" s="1"/>
  <c r="B241" i="7"/>
  <c r="F241" i="7"/>
  <c r="H241" i="7"/>
  <c r="J241" i="7"/>
  <c r="A242" i="7"/>
  <c r="D242" i="7" s="1"/>
  <c r="B242" i="7"/>
  <c r="F242" i="7"/>
  <c r="H242" i="7"/>
  <c r="J242" i="7"/>
  <c r="A243" i="7"/>
  <c r="D243" i="7" s="1"/>
  <c r="B243" i="7"/>
  <c r="F243" i="7"/>
  <c r="H243" i="7"/>
  <c r="J243" i="7"/>
  <c r="A244" i="7"/>
  <c r="D244" i="7" s="1"/>
  <c r="B244" i="7"/>
  <c r="F244" i="7"/>
  <c r="H244" i="7"/>
  <c r="J244" i="7"/>
  <c r="A245" i="7"/>
  <c r="D245" i="7" s="1"/>
  <c r="B245" i="7"/>
  <c r="F245" i="7"/>
  <c r="H245" i="7"/>
  <c r="J245" i="7"/>
  <c r="A246" i="7"/>
  <c r="D246" i="7" s="1"/>
  <c r="B246" i="7"/>
  <c r="F246" i="7"/>
  <c r="H246" i="7"/>
  <c r="J246" i="7"/>
  <c r="A247" i="7"/>
  <c r="D247" i="7" s="1"/>
  <c r="B247" i="7"/>
  <c r="F247" i="7"/>
  <c r="H247" i="7"/>
  <c r="J247" i="7"/>
  <c r="A248" i="7"/>
  <c r="D248" i="7" s="1"/>
  <c r="B248" i="7"/>
  <c r="F248" i="7"/>
  <c r="H248" i="7"/>
  <c r="J248" i="7"/>
  <c r="A249" i="7"/>
  <c r="D249" i="7" s="1"/>
  <c r="B249" i="7"/>
  <c r="F249" i="7"/>
  <c r="H249" i="7"/>
  <c r="J249" i="7"/>
  <c r="A250" i="7"/>
  <c r="D250" i="7" s="1"/>
  <c r="B250" i="7"/>
  <c r="F250" i="7"/>
  <c r="H250" i="7"/>
  <c r="J250" i="7"/>
  <c r="A251" i="7"/>
  <c r="D251" i="7" s="1"/>
  <c r="B251" i="7"/>
  <c r="F251" i="7"/>
  <c r="H251" i="7"/>
  <c r="J251" i="7"/>
  <c r="A252" i="7"/>
  <c r="D252" i="7" s="1"/>
  <c r="B252" i="7"/>
  <c r="F252" i="7"/>
  <c r="H252" i="7"/>
  <c r="J252" i="7"/>
  <c r="A253" i="7"/>
  <c r="D253" i="7" s="1"/>
  <c r="B253" i="7"/>
  <c r="F253" i="7"/>
  <c r="H253" i="7"/>
  <c r="J253" i="7"/>
  <c r="A254" i="7"/>
  <c r="D254" i="7" s="1"/>
  <c r="B254" i="7"/>
  <c r="F254" i="7"/>
  <c r="H254" i="7"/>
  <c r="J254" i="7"/>
  <c r="A255" i="7"/>
  <c r="D255" i="7" s="1"/>
  <c r="B255" i="7"/>
  <c r="F255" i="7"/>
  <c r="H255" i="7"/>
  <c r="J255" i="7"/>
  <c r="A256" i="7"/>
  <c r="D256" i="7" s="1"/>
  <c r="B256" i="7"/>
  <c r="F256" i="7"/>
  <c r="H256" i="7"/>
  <c r="J256" i="7"/>
  <c r="A257" i="7"/>
  <c r="D257" i="7" s="1"/>
  <c r="B257" i="7"/>
  <c r="F257" i="7"/>
  <c r="H257" i="7"/>
  <c r="J257" i="7"/>
  <c r="A258" i="7"/>
  <c r="D258" i="7" s="1"/>
  <c r="B258" i="7"/>
  <c r="F258" i="7"/>
  <c r="H258" i="7"/>
  <c r="J258" i="7"/>
  <c r="A259" i="7"/>
  <c r="D259" i="7" s="1"/>
  <c r="B259" i="7"/>
  <c r="F259" i="7"/>
  <c r="H259" i="7"/>
  <c r="J259" i="7"/>
  <c r="A260" i="7"/>
  <c r="D260" i="7" s="1"/>
  <c r="B260" i="7"/>
  <c r="F260" i="7"/>
  <c r="H260" i="7"/>
  <c r="J260" i="7"/>
  <c r="A261" i="7"/>
  <c r="D261" i="7" s="1"/>
  <c r="B261" i="7"/>
  <c r="F261" i="7"/>
  <c r="H261" i="7"/>
  <c r="J261" i="7"/>
  <c r="A262" i="7"/>
  <c r="D262" i="7" s="1"/>
  <c r="B262" i="7"/>
  <c r="F262" i="7"/>
  <c r="H262" i="7"/>
  <c r="J262" i="7"/>
  <c r="A263" i="7"/>
  <c r="D263" i="7" s="1"/>
  <c r="B263" i="7"/>
  <c r="F263" i="7"/>
  <c r="H263" i="7"/>
  <c r="J263" i="7"/>
  <c r="A264" i="7"/>
  <c r="D264" i="7" s="1"/>
  <c r="B264" i="7"/>
  <c r="F264" i="7"/>
  <c r="H264" i="7"/>
  <c r="J264" i="7"/>
  <c r="A265" i="7"/>
  <c r="D265" i="7" s="1"/>
  <c r="B265" i="7"/>
  <c r="F265" i="7"/>
  <c r="H265" i="7"/>
  <c r="J265" i="7"/>
  <c r="A266" i="7"/>
  <c r="D266" i="7" s="1"/>
  <c r="B266" i="7"/>
  <c r="F266" i="7"/>
  <c r="H266" i="7"/>
  <c r="J266" i="7"/>
  <c r="A267" i="7"/>
  <c r="D267" i="7" s="1"/>
  <c r="B267" i="7"/>
  <c r="F267" i="7"/>
  <c r="H267" i="7"/>
  <c r="J267" i="7"/>
  <c r="A268" i="7"/>
  <c r="D268" i="7" s="1"/>
  <c r="B268" i="7"/>
  <c r="F268" i="7"/>
  <c r="H268" i="7"/>
  <c r="J268" i="7"/>
  <c r="A269" i="7"/>
  <c r="D269" i="7" s="1"/>
  <c r="B269" i="7"/>
  <c r="F269" i="7"/>
  <c r="H269" i="7"/>
  <c r="J269" i="7"/>
  <c r="A270" i="7"/>
  <c r="D270" i="7" s="1"/>
  <c r="B270" i="7"/>
  <c r="F270" i="7"/>
  <c r="H270" i="7"/>
  <c r="J270" i="7"/>
  <c r="A271" i="7"/>
  <c r="D271" i="7" s="1"/>
  <c r="B271" i="7"/>
  <c r="F271" i="7"/>
  <c r="H271" i="7"/>
  <c r="J271" i="7"/>
  <c r="A272" i="7"/>
  <c r="D272" i="7" s="1"/>
  <c r="B272" i="7"/>
  <c r="F272" i="7"/>
  <c r="H272" i="7"/>
  <c r="J272" i="7"/>
  <c r="A273" i="7"/>
  <c r="D273" i="7" s="1"/>
  <c r="B273" i="7"/>
  <c r="F273" i="7"/>
  <c r="H273" i="7"/>
  <c r="J273" i="7"/>
  <c r="A274" i="7"/>
  <c r="D274" i="7" s="1"/>
  <c r="B274" i="7"/>
  <c r="F274" i="7"/>
  <c r="H274" i="7"/>
  <c r="J274" i="7"/>
  <c r="A275" i="7"/>
  <c r="D275" i="7" s="1"/>
  <c r="B275" i="7"/>
  <c r="F275" i="7"/>
  <c r="H275" i="7"/>
  <c r="J275" i="7"/>
  <c r="A276" i="7"/>
  <c r="D276" i="7" s="1"/>
  <c r="B276" i="7"/>
  <c r="F276" i="7"/>
  <c r="H276" i="7"/>
  <c r="J276" i="7"/>
  <c r="A277" i="7"/>
  <c r="D277" i="7" s="1"/>
  <c r="B277" i="7"/>
  <c r="F277" i="7"/>
  <c r="H277" i="7"/>
  <c r="J277" i="7"/>
  <c r="A278" i="7"/>
  <c r="D278" i="7" s="1"/>
  <c r="B278" i="7"/>
  <c r="F278" i="7"/>
  <c r="H278" i="7"/>
  <c r="J278" i="7"/>
  <c r="A279" i="7"/>
  <c r="D279" i="7" s="1"/>
  <c r="B279" i="7"/>
  <c r="F279" i="7"/>
  <c r="H279" i="7"/>
  <c r="J279" i="7"/>
  <c r="A280" i="7"/>
  <c r="D280" i="7" s="1"/>
  <c r="B280" i="7"/>
  <c r="F280" i="7"/>
  <c r="H280" i="7"/>
  <c r="J280" i="7"/>
  <c r="A281" i="7"/>
  <c r="D281" i="7" s="1"/>
  <c r="B281" i="7"/>
  <c r="F281" i="7"/>
  <c r="H281" i="7"/>
  <c r="J281" i="7"/>
  <c r="A282" i="7"/>
  <c r="D282" i="7" s="1"/>
  <c r="B282" i="7"/>
  <c r="F282" i="7"/>
  <c r="H282" i="7"/>
  <c r="J282" i="7"/>
  <c r="A283" i="7"/>
  <c r="D283" i="7" s="1"/>
  <c r="B283" i="7"/>
  <c r="F283" i="7"/>
  <c r="H283" i="7"/>
  <c r="J283" i="7"/>
  <c r="A284" i="7"/>
  <c r="D284" i="7" s="1"/>
  <c r="B284" i="7"/>
  <c r="F284" i="7"/>
  <c r="H284" i="7"/>
  <c r="J284" i="7"/>
  <c r="A285" i="7"/>
  <c r="D285" i="7" s="1"/>
  <c r="B285" i="7"/>
  <c r="F285" i="7"/>
  <c r="H285" i="7"/>
  <c r="J285" i="7"/>
  <c r="A286" i="7"/>
  <c r="D286" i="7" s="1"/>
  <c r="B286" i="7"/>
  <c r="F286" i="7"/>
  <c r="H286" i="7"/>
  <c r="J286" i="7"/>
  <c r="A287" i="7"/>
  <c r="D287" i="7" s="1"/>
  <c r="B287" i="7"/>
  <c r="F287" i="7"/>
  <c r="H287" i="7"/>
  <c r="J287" i="7"/>
  <c r="A288" i="7"/>
  <c r="D288" i="7" s="1"/>
  <c r="B288" i="7"/>
  <c r="F288" i="7"/>
  <c r="H288" i="7"/>
  <c r="J288" i="7"/>
  <c r="A289" i="7"/>
  <c r="D289" i="7" s="1"/>
  <c r="B289" i="7"/>
  <c r="F289" i="7"/>
  <c r="H289" i="7"/>
  <c r="J289" i="7"/>
  <c r="A290" i="7"/>
  <c r="D290" i="7" s="1"/>
  <c r="B290" i="7"/>
  <c r="F290" i="7"/>
  <c r="H290" i="7"/>
  <c r="J290" i="7"/>
  <c r="A291" i="7"/>
  <c r="D291" i="7" s="1"/>
  <c r="B291" i="7"/>
  <c r="F291" i="7"/>
  <c r="H291" i="7"/>
  <c r="J291" i="7"/>
  <c r="A292" i="7"/>
  <c r="D292" i="7" s="1"/>
  <c r="B292" i="7"/>
  <c r="F292" i="7"/>
  <c r="H292" i="7"/>
  <c r="J292" i="7"/>
  <c r="A293" i="7"/>
  <c r="D293" i="7" s="1"/>
  <c r="B293" i="7"/>
  <c r="F293" i="7"/>
  <c r="H293" i="7"/>
  <c r="J293" i="7"/>
  <c r="A294" i="7"/>
  <c r="D294" i="7" s="1"/>
  <c r="B294" i="7"/>
  <c r="F294" i="7"/>
  <c r="H294" i="7"/>
  <c r="J294" i="7"/>
  <c r="A295" i="7"/>
  <c r="D295" i="7" s="1"/>
  <c r="B295" i="7"/>
  <c r="F295" i="7"/>
  <c r="H295" i="7"/>
  <c r="J295" i="7"/>
  <c r="A296" i="7"/>
  <c r="D296" i="7" s="1"/>
  <c r="B296" i="7"/>
  <c r="F296" i="7"/>
  <c r="H296" i="7"/>
  <c r="J296" i="7"/>
  <c r="A297" i="7"/>
  <c r="D297" i="7" s="1"/>
  <c r="B297" i="7"/>
  <c r="F297" i="7"/>
  <c r="H297" i="7"/>
  <c r="J297" i="7"/>
  <c r="A298" i="7"/>
  <c r="D298" i="7" s="1"/>
  <c r="B298" i="7"/>
  <c r="F298" i="7"/>
  <c r="H298" i="7"/>
  <c r="J298" i="7"/>
  <c r="A299" i="7"/>
  <c r="D299" i="7" s="1"/>
  <c r="B299" i="7"/>
  <c r="F299" i="7"/>
  <c r="H299" i="7"/>
  <c r="J299" i="7"/>
  <c r="A300" i="7"/>
  <c r="D300" i="7" s="1"/>
  <c r="B300" i="7"/>
  <c r="F300" i="7"/>
  <c r="H300" i="7"/>
  <c r="J300" i="7"/>
  <c r="A301" i="7"/>
  <c r="D301" i="7" s="1"/>
  <c r="B301" i="7"/>
  <c r="F301" i="7"/>
  <c r="H301" i="7"/>
  <c r="J301" i="7"/>
  <c r="A302" i="7"/>
  <c r="D302" i="7" s="1"/>
  <c r="B302" i="7"/>
  <c r="F302" i="7"/>
  <c r="H302" i="7"/>
  <c r="J302" i="7"/>
  <c r="A303" i="7"/>
  <c r="D303" i="7" s="1"/>
  <c r="B303" i="7"/>
  <c r="F303" i="7"/>
  <c r="H303" i="7"/>
  <c r="J303" i="7"/>
  <c r="A304" i="7"/>
  <c r="D304" i="7" s="1"/>
  <c r="B304" i="7"/>
  <c r="F304" i="7"/>
  <c r="H304" i="7"/>
  <c r="J304" i="7"/>
  <c r="A305" i="7"/>
  <c r="D305" i="7" s="1"/>
  <c r="B305" i="7"/>
  <c r="F305" i="7"/>
  <c r="H305" i="7"/>
  <c r="J305" i="7"/>
  <c r="A306" i="7"/>
  <c r="D306" i="7" s="1"/>
  <c r="B306" i="7"/>
  <c r="F306" i="7"/>
  <c r="H306" i="7"/>
  <c r="J306" i="7"/>
  <c r="A307" i="7"/>
  <c r="D307" i="7" s="1"/>
  <c r="B307" i="7"/>
  <c r="F307" i="7"/>
  <c r="H307" i="7"/>
  <c r="J307" i="7"/>
  <c r="A308" i="7"/>
  <c r="D308" i="7" s="1"/>
  <c r="B308" i="7"/>
  <c r="F308" i="7"/>
  <c r="H308" i="7"/>
  <c r="J308" i="7"/>
  <c r="A309" i="7"/>
  <c r="D309" i="7" s="1"/>
  <c r="B309" i="7"/>
  <c r="F309" i="7"/>
  <c r="H309" i="7"/>
  <c r="J309" i="7"/>
  <c r="A310" i="7"/>
  <c r="D310" i="7" s="1"/>
  <c r="B310" i="7"/>
  <c r="F310" i="7"/>
  <c r="H310" i="7"/>
  <c r="J310" i="7"/>
  <c r="A311" i="7"/>
  <c r="D311" i="7" s="1"/>
  <c r="B311" i="7"/>
  <c r="F311" i="7"/>
  <c r="H311" i="7"/>
  <c r="J311" i="7"/>
  <c r="A312" i="7"/>
  <c r="D312" i="7" s="1"/>
  <c r="B312" i="7"/>
  <c r="F312" i="7"/>
  <c r="H312" i="7"/>
  <c r="J312" i="7"/>
  <c r="A313" i="7"/>
  <c r="D313" i="7" s="1"/>
  <c r="B313" i="7"/>
  <c r="F313" i="7"/>
  <c r="H313" i="7"/>
  <c r="J313" i="7"/>
  <c r="A314" i="7"/>
  <c r="D314" i="7" s="1"/>
  <c r="B314" i="7"/>
  <c r="F314" i="7"/>
  <c r="H314" i="7"/>
  <c r="J314" i="7"/>
  <c r="A315" i="7"/>
  <c r="D315" i="7" s="1"/>
  <c r="B315" i="7"/>
  <c r="F315" i="7"/>
  <c r="H315" i="7"/>
  <c r="J315" i="7"/>
  <c r="A316" i="7"/>
  <c r="D316" i="7" s="1"/>
  <c r="B316" i="7"/>
  <c r="F316" i="7"/>
  <c r="H316" i="7"/>
  <c r="J316" i="7"/>
  <c r="A317" i="7"/>
  <c r="D317" i="7" s="1"/>
  <c r="B317" i="7"/>
  <c r="F317" i="7"/>
  <c r="H317" i="7"/>
  <c r="J317" i="7"/>
  <c r="A318" i="7"/>
  <c r="D318" i="7" s="1"/>
  <c r="B318" i="7"/>
  <c r="F318" i="7"/>
  <c r="H318" i="7"/>
  <c r="J318" i="7"/>
  <c r="A319" i="7"/>
  <c r="D319" i="7" s="1"/>
  <c r="B319" i="7"/>
  <c r="F319" i="7"/>
  <c r="H319" i="7"/>
  <c r="J319" i="7"/>
  <c r="A320" i="7"/>
  <c r="D320" i="7" s="1"/>
  <c r="B320" i="7"/>
  <c r="F320" i="7"/>
  <c r="H320" i="7"/>
  <c r="J320" i="7"/>
  <c r="A321" i="7"/>
  <c r="D321" i="7" s="1"/>
  <c r="B321" i="7"/>
  <c r="F321" i="7"/>
  <c r="H321" i="7"/>
  <c r="J321" i="7"/>
  <c r="A322" i="7"/>
  <c r="D322" i="7" s="1"/>
  <c r="B322" i="7"/>
  <c r="F322" i="7"/>
  <c r="H322" i="7"/>
  <c r="J322" i="7"/>
  <c r="A323" i="7"/>
  <c r="D323" i="7" s="1"/>
  <c r="B323" i="7"/>
  <c r="F323" i="7"/>
  <c r="H323" i="7"/>
  <c r="J323" i="7"/>
  <c r="A324" i="7"/>
  <c r="D324" i="7" s="1"/>
  <c r="B324" i="7"/>
  <c r="F324" i="7"/>
  <c r="H324" i="7"/>
  <c r="J324" i="7"/>
  <c r="A325" i="7"/>
  <c r="D325" i="7" s="1"/>
  <c r="B325" i="7"/>
  <c r="F325" i="7"/>
  <c r="H325" i="7"/>
  <c r="J325" i="7"/>
  <c r="A326" i="7"/>
  <c r="D326" i="7" s="1"/>
  <c r="B326" i="7"/>
  <c r="F326" i="7"/>
  <c r="H326" i="7"/>
  <c r="J326" i="7"/>
  <c r="A327" i="7"/>
  <c r="D327" i="7" s="1"/>
  <c r="B327" i="7"/>
  <c r="F327" i="7"/>
  <c r="H327" i="7"/>
  <c r="J327" i="7"/>
  <c r="A328" i="7"/>
  <c r="D328" i="7" s="1"/>
  <c r="B328" i="7"/>
  <c r="F328" i="7"/>
  <c r="H328" i="7"/>
  <c r="J328" i="7"/>
  <c r="A329" i="7"/>
  <c r="D329" i="7" s="1"/>
  <c r="B329" i="7"/>
  <c r="F329" i="7"/>
  <c r="H329" i="7"/>
  <c r="J329" i="7"/>
  <c r="J5" i="7"/>
  <c r="H5" i="7"/>
  <c r="F5" i="7"/>
  <c r="B5" i="7"/>
  <c r="A5" i="7"/>
  <c r="D5" i="7" s="1"/>
  <c r="C9" i="6"/>
  <c r="C56" i="6"/>
  <c r="C67" i="6" s="1"/>
  <c r="G330" i="5"/>
  <c r="K330" i="5"/>
  <c r="M15" i="1" l="1"/>
  <c r="B56" i="6"/>
  <c r="K56" i="6" s="1"/>
  <c r="I9" i="6" s="1"/>
  <c r="N5" i="8"/>
  <c r="O5" i="8"/>
  <c r="N763" i="8"/>
  <c r="O763" i="8"/>
  <c r="O761" i="8"/>
  <c r="N761" i="8"/>
  <c r="N759" i="8"/>
  <c r="O759" i="8"/>
  <c r="O757" i="8"/>
  <c r="N757" i="8"/>
  <c r="N755" i="8"/>
  <c r="O755" i="8"/>
  <c r="O753" i="8"/>
  <c r="N753" i="8"/>
  <c r="N751" i="8"/>
  <c r="O751" i="8"/>
  <c r="O749" i="8"/>
  <c r="N749" i="8"/>
  <c r="N747" i="8"/>
  <c r="O747" i="8"/>
  <c r="O745" i="8"/>
  <c r="N745" i="8"/>
  <c r="N743" i="8"/>
  <c r="O743" i="8"/>
  <c r="O741" i="8"/>
  <c r="N741" i="8"/>
  <c r="N739" i="8"/>
  <c r="O739" i="8"/>
  <c r="O737" i="8"/>
  <c r="N737" i="8"/>
  <c r="N735" i="8"/>
  <c r="O735" i="8"/>
  <c r="O733" i="8"/>
  <c r="N733" i="8"/>
  <c r="N731" i="8"/>
  <c r="O731" i="8"/>
  <c r="O729" i="8"/>
  <c r="N729" i="8"/>
  <c r="N727" i="8"/>
  <c r="O727" i="8"/>
  <c r="O725" i="8"/>
  <c r="N725" i="8"/>
  <c r="N723" i="8"/>
  <c r="O723" i="8"/>
  <c r="O721" i="8"/>
  <c r="N721" i="8"/>
  <c r="N719" i="8"/>
  <c r="O719" i="8"/>
  <c r="O717" i="8"/>
  <c r="N717" i="8"/>
  <c r="N715" i="8"/>
  <c r="O715" i="8"/>
  <c r="O713" i="8"/>
  <c r="N713" i="8"/>
  <c r="N711" i="8"/>
  <c r="O711" i="8"/>
  <c r="O709" i="8"/>
  <c r="N709" i="8"/>
  <c r="N707" i="8"/>
  <c r="O707" i="8"/>
  <c r="O705" i="8"/>
  <c r="N705" i="8"/>
  <c r="N703" i="8"/>
  <c r="O703" i="8"/>
  <c r="O701" i="8"/>
  <c r="N701" i="8"/>
  <c r="N699" i="8"/>
  <c r="O699" i="8"/>
  <c r="O697" i="8"/>
  <c r="N697" i="8"/>
  <c r="O695" i="8"/>
  <c r="N695" i="8"/>
  <c r="O693" i="8"/>
  <c r="N693" i="8"/>
  <c r="N691" i="8"/>
  <c r="O691" i="8"/>
  <c r="N689" i="8"/>
  <c r="O689" i="8"/>
  <c r="N687" i="8"/>
  <c r="O687" i="8"/>
  <c r="O685" i="8"/>
  <c r="N685" i="8"/>
  <c r="N683" i="8"/>
  <c r="O683" i="8"/>
  <c r="N681" i="8"/>
  <c r="O681" i="8"/>
  <c r="O679" i="8"/>
  <c r="N679" i="8"/>
  <c r="O677" i="8"/>
  <c r="N677" i="8"/>
  <c r="N675" i="8"/>
  <c r="O675" i="8"/>
  <c r="N673" i="8"/>
  <c r="O673" i="8"/>
  <c r="N671" i="8"/>
  <c r="O671" i="8"/>
  <c r="O669" i="8"/>
  <c r="N669" i="8"/>
  <c r="N667" i="8"/>
  <c r="O667" i="8"/>
  <c r="O665" i="8"/>
  <c r="N665" i="8"/>
  <c r="N663" i="8"/>
  <c r="O663" i="8"/>
  <c r="O661" i="8"/>
  <c r="N661" i="8"/>
  <c r="N659" i="8"/>
  <c r="O659" i="8"/>
  <c r="N657" i="8"/>
  <c r="O657" i="8"/>
  <c r="N655" i="8"/>
  <c r="O655" i="8"/>
  <c r="O653" i="8"/>
  <c r="N653" i="8"/>
  <c r="N651" i="8"/>
  <c r="O651" i="8"/>
  <c r="N649" i="8"/>
  <c r="O649" i="8"/>
  <c r="O647" i="8"/>
  <c r="N647" i="8"/>
  <c r="O645" i="8"/>
  <c r="N645" i="8"/>
  <c r="N643" i="8"/>
  <c r="O643" i="8"/>
  <c r="N641" i="8"/>
  <c r="O641" i="8"/>
  <c r="N639" i="8"/>
  <c r="O639" i="8"/>
  <c r="O637" i="8"/>
  <c r="N637" i="8"/>
  <c r="N635" i="8"/>
  <c r="O635" i="8"/>
  <c r="O633" i="8"/>
  <c r="N633" i="8"/>
  <c r="O631" i="8"/>
  <c r="N631" i="8"/>
  <c r="O629" i="8"/>
  <c r="N629" i="8"/>
  <c r="O627" i="8"/>
  <c r="N627" i="8"/>
  <c r="O625" i="8"/>
  <c r="N625" i="8"/>
  <c r="O623" i="8"/>
  <c r="N623" i="8"/>
  <c r="O621" i="8"/>
  <c r="N621" i="8"/>
  <c r="O619" i="8"/>
  <c r="N619" i="8"/>
  <c r="O617" i="8"/>
  <c r="N617" i="8"/>
  <c r="O615" i="8"/>
  <c r="N615" i="8"/>
  <c r="O613" i="8"/>
  <c r="N613" i="8"/>
  <c r="O611" i="8"/>
  <c r="N611" i="8"/>
  <c r="O609" i="8"/>
  <c r="N609" i="8"/>
  <c r="O607" i="8"/>
  <c r="N607" i="8"/>
  <c r="O605" i="8"/>
  <c r="N605" i="8"/>
  <c r="O603" i="8"/>
  <c r="N603" i="8"/>
  <c r="O601" i="8"/>
  <c r="N601" i="8"/>
  <c r="O599" i="8"/>
  <c r="N599" i="8"/>
  <c r="O597" i="8"/>
  <c r="N597" i="8"/>
  <c r="O595" i="8"/>
  <c r="N595" i="8"/>
  <c r="O593" i="8"/>
  <c r="N593" i="8"/>
  <c r="O591" i="8"/>
  <c r="N591" i="8"/>
  <c r="O589" i="8"/>
  <c r="N589" i="8"/>
  <c r="O587" i="8"/>
  <c r="N587" i="8"/>
  <c r="O585" i="8"/>
  <c r="N585" i="8"/>
  <c r="O583" i="8"/>
  <c r="N583" i="8"/>
  <c r="O581" i="8"/>
  <c r="N581" i="8"/>
  <c r="O579" i="8"/>
  <c r="N579" i="8"/>
  <c r="O577" i="8"/>
  <c r="N577" i="8"/>
  <c r="O575" i="8"/>
  <c r="N575" i="8"/>
  <c r="N573" i="8"/>
  <c r="O573" i="8"/>
  <c r="N571" i="8"/>
  <c r="O571" i="8"/>
  <c r="O569" i="8"/>
  <c r="N569" i="8"/>
  <c r="O567" i="8"/>
  <c r="N567" i="8"/>
  <c r="N565" i="8"/>
  <c r="O565" i="8"/>
  <c r="N563" i="8"/>
  <c r="O563" i="8"/>
  <c r="O561" i="8"/>
  <c r="N561" i="8"/>
  <c r="O559" i="8"/>
  <c r="N559" i="8"/>
  <c r="N557" i="8"/>
  <c r="O557" i="8"/>
  <c r="N555" i="8"/>
  <c r="O555" i="8"/>
  <c r="O553" i="8"/>
  <c r="N553" i="8"/>
  <c r="O551" i="8"/>
  <c r="N551" i="8"/>
  <c r="N549" i="8"/>
  <c r="O549" i="8"/>
  <c r="N547" i="8"/>
  <c r="O547" i="8"/>
  <c r="O545" i="8"/>
  <c r="N545" i="8"/>
  <c r="O543" i="8"/>
  <c r="N543" i="8"/>
  <c r="N541" i="8"/>
  <c r="O541" i="8"/>
  <c r="N539" i="8"/>
  <c r="O539" i="8"/>
  <c r="O537" i="8"/>
  <c r="N537" i="8"/>
  <c r="O535" i="8"/>
  <c r="N535" i="8"/>
  <c r="N533" i="8"/>
  <c r="O533" i="8"/>
  <c r="N531" i="8"/>
  <c r="O531" i="8"/>
  <c r="O529" i="8"/>
  <c r="N529" i="8"/>
  <c r="O527" i="8"/>
  <c r="N527" i="8"/>
  <c r="N525" i="8"/>
  <c r="O525" i="8"/>
  <c r="N523" i="8"/>
  <c r="O523" i="8"/>
  <c r="O521" i="8"/>
  <c r="N521" i="8"/>
  <c r="O519" i="8"/>
  <c r="N519" i="8"/>
  <c r="N517" i="8"/>
  <c r="O517" i="8"/>
  <c r="N515" i="8"/>
  <c r="O515" i="8"/>
  <c r="O513" i="8"/>
  <c r="N513" i="8"/>
  <c r="O511" i="8"/>
  <c r="N511" i="8"/>
  <c r="N509" i="8"/>
  <c r="O509" i="8"/>
  <c r="N507" i="8"/>
  <c r="O507" i="8"/>
  <c r="O505" i="8"/>
  <c r="N505" i="8"/>
  <c r="O503" i="8"/>
  <c r="N503" i="8"/>
  <c r="N501" i="8"/>
  <c r="O501" i="8"/>
  <c r="N499" i="8"/>
  <c r="O499" i="8"/>
  <c r="O497" i="8"/>
  <c r="N497" i="8"/>
  <c r="O495" i="8"/>
  <c r="N495" i="8"/>
  <c r="N493" i="8"/>
  <c r="O493" i="8"/>
  <c r="N491" i="8"/>
  <c r="O491" i="8"/>
  <c r="O489" i="8"/>
  <c r="N489" i="8"/>
  <c r="O487" i="8"/>
  <c r="N487" i="8"/>
  <c r="N485" i="8"/>
  <c r="O485" i="8"/>
  <c r="N483" i="8"/>
  <c r="O483" i="8"/>
  <c r="O481" i="8"/>
  <c r="N481" i="8"/>
  <c r="O479" i="8"/>
  <c r="N479" i="8"/>
  <c r="N477" i="8"/>
  <c r="O477" i="8"/>
  <c r="N475" i="8"/>
  <c r="O475" i="8"/>
  <c r="O473" i="8"/>
  <c r="N473" i="8"/>
  <c r="O471" i="8"/>
  <c r="N471" i="8"/>
  <c r="N469" i="8"/>
  <c r="O469" i="8"/>
  <c r="N467" i="8"/>
  <c r="O467" i="8"/>
  <c r="O465" i="8"/>
  <c r="N465" i="8"/>
  <c r="O463" i="8"/>
  <c r="N463" i="8"/>
  <c r="N461" i="8"/>
  <c r="O461" i="8"/>
  <c r="N459" i="8"/>
  <c r="O459" i="8"/>
  <c r="O457" i="8"/>
  <c r="N457" i="8"/>
  <c r="O455" i="8"/>
  <c r="N455" i="8"/>
  <c r="N453" i="8"/>
  <c r="O453" i="8"/>
  <c r="N451" i="8"/>
  <c r="O451" i="8"/>
  <c r="O449" i="8"/>
  <c r="N449" i="8"/>
  <c r="O447" i="8"/>
  <c r="N447" i="8"/>
  <c r="N445" i="8"/>
  <c r="O445" i="8"/>
  <c r="N443" i="8"/>
  <c r="O443" i="8"/>
  <c r="O441" i="8"/>
  <c r="N441" i="8"/>
  <c r="O439" i="8"/>
  <c r="N439" i="8"/>
  <c r="N437" i="8"/>
  <c r="O437" i="8"/>
  <c r="N435" i="8"/>
  <c r="O435" i="8"/>
  <c r="O433" i="8"/>
  <c r="N433" i="8"/>
  <c r="O431" i="8"/>
  <c r="N431" i="8"/>
  <c r="N429" i="8"/>
  <c r="O429" i="8"/>
  <c r="N427" i="8"/>
  <c r="O427" i="8"/>
  <c r="O425" i="8"/>
  <c r="N425" i="8"/>
  <c r="O423" i="8"/>
  <c r="N423" i="8"/>
  <c r="N421" i="8"/>
  <c r="O421" i="8"/>
  <c r="N419" i="8"/>
  <c r="O419" i="8"/>
  <c r="O417" i="8"/>
  <c r="N417" i="8"/>
  <c r="O415" i="8"/>
  <c r="N415" i="8"/>
  <c r="N413" i="8"/>
  <c r="O413" i="8"/>
  <c r="N411" i="8"/>
  <c r="O411" i="8"/>
  <c r="O409" i="8"/>
  <c r="N409" i="8"/>
  <c r="O407" i="8"/>
  <c r="N407" i="8"/>
  <c r="N405" i="8"/>
  <c r="O405" i="8"/>
  <c r="N403" i="8"/>
  <c r="O403" i="8"/>
  <c r="O401" i="8"/>
  <c r="N401" i="8"/>
  <c r="O399" i="8"/>
  <c r="N399" i="8"/>
  <c r="N397" i="8"/>
  <c r="O397" i="8"/>
  <c r="N395" i="8"/>
  <c r="O395" i="8"/>
  <c r="O393" i="8"/>
  <c r="N393" i="8"/>
  <c r="O391" i="8"/>
  <c r="N391" i="8"/>
  <c r="N389" i="8"/>
  <c r="O389" i="8"/>
  <c r="O387" i="8"/>
  <c r="N387" i="8"/>
  <c r="O385" i="8"/>
  <c r="N385" i="8"/>
  <c r="O383" i="8"/>
  <c r="N383" i="8"/>
  <c r="O381" i="8"/>
  <c r="N381" i="8"/>
  <c r="O379" i="8"/>
  <c r="N379" i="8"/>
  <c r="O377" i="8"/>
  <c r="N377" i="8"/>
  <c r="O375" i="8"/>
  <c r="N375" i="8"/>
  <c r="O373" i="8"/>
  <c r="N373" i="8"/>
  <c r="O371" i="8"/>
  <c r="N371" i="8"/>
  <c r="O369" i="8"/>
  <c r="N369" i="8"/>
  <c r="O367" i="8"/>
  <c r="N367" i="8"/>
  <c r="O365" i="8"/>
  <c r="N365" i="8"/>
  <c r="O363" i="8"/>
  <c r="N363" i="8"/>
  <c r="O361" i="8"/>
  <c r="N361" i="8"/>
  <c r="O359" i="8"/>
  <c r="N359" i="8"/>
  <c r="O357" i="8"/>
  <c r="N357" i="8"/>
  <c r="O355" i="8"/>
  <c r="N355" i="8"/>
  <c r="O353" i="8"/>
  <c r="N353" i="8"/>
  <c r="O351" i="8"/>
  <c r="N351" i="8"/>
  <c r="O349" i="8"/>
  <c r="N349" i="8"/>
  <c r="O347" i="8"/>
  <c r="N347" i="8"/>
  <c r="O345" i="8"/>
  <c r="N345" i="8"/>
  <c r="O343" i="8"/>
  <c r="N343" i="8"/>
  <c r="O341" i="8"/>
  <c r="N341" i="8"/>
  <c r="O339" i="8"/>
  <c r="N339" i="8"/>
  <c r="O337" i="8"/>
  <c r="N337" i="8"/>
  <c r="O335" i="8"/>
  <c r="N335" i="8"/>
  <c r="O333" i="8"/>
  <c r="N333" i="8"/>
  <c r="O331" i="8"/>
  <c r="N331" i="8"/>
  <c r="O329" i="8"/>
  <c r="N329" i="8"/>
  <c r="O327" i="8"/>
  <c r="N327" i="8"/>
  <c r="O325" i="8"/>
  <c r="N325" i="8"/>
  <c r="O323" i="8"/>
  <c r="N323" i="8"/>
  <c r="O321" i="8"/>
  <c r="N321" i="8"/>
  <c r="O319" i="8"/>
  <c r="N319" i="8"/>
  <c r="O317" i="8"/>
  <c r="N317" i="8"/>
  <c r="O315" i="8"/>
  <c r="N315" i="8"/>
  <c r="O313" i="8"/>
  <c r="N313" i="8"/>
  <c r="O311" i="8"/>
  <c r="N311" i="8"/>
  <c r="O309" i="8"/>
  <c r="N309" i="8"/>
  <c r="O307" i="8"/>
  <c r="N307" i="8"/>
  <c r="O305" i="8"/>
  <c r="N305" i="8"/>
  <c r="O303" i="8"/>
  <c r="N303" i="8"/>
  <c r="O301" i="8"/>
  <c r="N301" i="8"/>
  <c r="O299" i="8"/>
  <c r="N299" i="8"/>
  <c r="O297" i="8"/>
  <c r="N297" i="8"/>
  <c r="O295" i="8"/>
  <c r="N295" i="8"/>
  <c r="O293" i="8"/>
  <c r="N293" i="8"/>
  <c r="O291" i="8"/>
  <c r="N291" i="8"/>
  <c r="O289" i="8"/>
  <c r="N289" i="8"/>
  <c r="O287" i="8"/>
  <c r="N287" i="8"/>
  <c r="O285" i="8"/>
  <c r="N285" i="8"/>
  <c r="O283" i="8"/>
  <c r="N283" i="8"/>
  <c r="O281" i="8"/>
  <c r="N281" i="8"/>
  <c r="O279" i="8"/>
  <c r="N279" i="8"/>
  <c r="O277" i="8"/>
  <c r="N277" i="8"/>
  <c r="O275" i="8"/>
  <c r="N275" i="8"/>
  <c r="O273" i="8"/>
  <c r="N273" i="8"/>
  <c r="O271" i="8"/>
  <c r="N271" i="8"/>
  <c r="O269" i="8"/>
  <c r="N269" i="8"/>
  <c r="O267" i="8"/>
  <c r="N267" i="8"/>
  <c r="O265" i="8"/>
  <c r="N265" i="8"/>
  <c r="O263" i="8"/>
  <c r="N263" i="8"/>
  <c r="O261" i="8"/>
  <c r="N261" i="8"/>
  <c r="O259" i="8"/>
  <c r="N259" i="8"/>
  <c r="O257" i="8"/>
  <c r="N257" i="8"/>
  <c r="O255" i="8"/>
  <c r="N255" i="8"/>
  <c r="O253" i="8"/>
  <c r="N253" i="8"/>
  <c r="O251" i="8"/>
  <c r="N251" i="8"/>
  <c r="O249" i="8"/>
  <c r="N249" i="8"/>
  <c r="O247" i="8"/>
  <c r="N247" i="8"/>
  <c r="O245" i="8"/>
  <c r="N245" i="8"/>
  <c r="O243" i="8"/>
  <c r="N243" i="8"/>
  <c r="O241" i="8"/>
  <c r="N241" i="8"/>
  <c r="O239" i="8"/>
  <c r="N239" i="8"/>
  <c r="O237" i="8"/>
  <c r="N237" i="8"/>
  <c r="O235" i="8"/>
  <c r="N235" i="8"/>
  <c r="O233" i="8"/>
  <c r="N233" i="8"/>
  <c r="O231" i="8"/>
  <c r="N231" i="8"/>
  <c r="O229" i="8"/>
  <c r="N229" i="8"/>
  <c r="O227" i="8"/>
  <c r="N227" i="8"/>
  <c r="O225" i="8"/>
  <c r="N225" i="8"/>
  <c r="O223" i="8"/>
  <c r="N223" i="8"/>
  <c r="O221" i="8"/>
  <c r="N221" i="8"/>
  <c r="O219" i="8"/>
  <c r="N219" i="8"/>
  <c r="O217" i="8"/>
  <c r="N217" i="8"/>
  <c r="O215" i="8"/>
  <c r="N215" i="8"/>
  <c r="O213" i="8"/>
  <c r="N213" i="8"/>
  <c r="O211" i="8"/>
  <c r="N211" i="8"/>
  <c r="O209" i="8"/>
  <c r="N209" i="8"/>
  <c r="O207" i="8"/>
  <c r="N207" i="8"/>
  <c r="O205" i="8"/>
  <c r="N205" i="8"/>
  <c r="O203" i="8"/>
  <c r="N203" i="8"/>
  <c r="O201" i="8"/>
  <c r="N201" i="8"/>
  <c r="O199" i="8"/>
  <c r="N199" i="8"/>
  <c r="O197" i="8"/>
  <c r="N197" i="8"/>
  <c r="O195" i="8"/>
  <c r="N195" i="8"/>
  <c r="O193" i="8"/>
  <c r="N193" i="8"/>
  <c r="O191" i="8"/>
  <c r="N191" i="8"/>
  <c r="O189" i="8"/>
  <c r="N189" i="8"/>
  <c r="O187" i="8"/>
  <c r="N187" i="8"/>
  <c r="O185" i="8"/>
  <c r="N185" i="8"/>
  <c r="O183" i="8"/>
  <c r="N183" i="8"/>
  <c r="O181" i="8"/>
  <c r="N181" i="8"/>
  <c r="O179" i="8"/>
  <c r="N179" i="8"/>
  <c r="O177" i="8"/>
  <c r="N177" i="8"/>
  <c r="N175" i="8"/>
  <c r="O175" i="8"/>
  <c r="N173" i="8"/>
  <c r="O173" i="8"/>
  <c r="N171" i="8"/>
  <c r="O171" i="8"/>
  <c r="N169" i="8"/>
  <c r="O169" i="8"/>
  <c r="N167" i="8"/>
  <c r="O167" i="8"/>
  <c r="N165" i="8"/>
  <c r="O165" i="8"/>
  <c r="N163" i="8"/>
  <c r="O163" i="8"/>
  <c r="N161" i="8"/>
  <c r="O161" i="8"/>
  <c r="N159" i="8"/>
  <c r="O159" i="8"/>
  <c r="N157" i="8"/>
  <c r="O157" i="8"/>
  <c r="N155" i="8"/>
  <c r="O155" i="8"/>
  <c r="N153" i="8"/>
  <c r="O153" i="8"/>
  <c r="N151" i="8"/>
  <c r="O151" i="8"/>
  <c r="N149" i="8"/>
  <c r="O149" i="8"/>
  <c r="N147" i="8"/>
  <c r="O147" i="8"/>
  <c r="N145" i="8"/>
  <c r="O145" i="8"/>
  <c r="N143" i="8"/>
  <c r="O143" i="8"/>
  <c r="N141" i="8"/>
  <c r="O141" i="8"/>
  <c r="N139" i="8"/>
  <c r="O139" i="8"/>
  <c r="N137" i="8"/>
  <c r="O137" i="8"/>
  <c r="N135" i="8"/>
  <c r="O135" i="8"/>
  <c r="N133" i="8"/>
  <c r="O133" i="8"/>
  <c r="N131" i="8"/>
  <c r="O131" i="8"/>
  <c r="N129" i="8"/>
  <c r="O129" i="8"/>
  <c r="N127" i="8"/>
  <c r="O127" i="8"/>
  <c r="N125" i="8"/>
  <c r="O125" i="8"/>
  <c r="N123" i="8"/>
  <c r="O123" i="8"/>
  <c r="N121" i="8"/>
  <c r="O121" i="8"/>
  <c r="N119" i="8"/>
  <c r="O119" i="8"/>
  <c r="N117" i="8"/>
  <c r="O117" i="8"/>
  <c r="N115" i="8"/>
  <c r="O115" i="8"/>
  <c r="N113" i="8"/>
  <c r="O113" i="8"/>
  <c r="N111" i="8"/>
  <c r="O111" i="8"/>
  <c r="N109" i="8"/>
  <c r="O109" i="8"/>
  <c r="N107" i="8"/>
  <c r="O107" i="8"/>
  <c r="N105" i="8"/>
  <c r="O105" i="8"/>
  <c r="N103" i="8"/>
  <c r="O103" i="8"/>
  <c r="N101" i="8"/>
  <c r="O101" i="8"/>
  <c r="N99" i="8"/>
  <c r="O99" i="8"/>
  <c r="N97" i="8"/>
  <c r="O97" i="8"/>
  <c r="N95" i="8"/>
  <c r="O95" i="8"/>
  <c r="N93" i="8"/>
  <c r="O93" i="8"/>
  <c r="N91" i="8"/>
  <c r="O91" i="8"/>
  <c r="N89" i="8"/>
  <c r="O89" i="8"/>
  <c r="N87" i="8"/>
  <c r="O87" i="8"/>
  <c r="N85" i="8"/>
  <c r="O85" i="8"/>
  <c r="N83" i="8"/>
  <c r="O83" i="8"/>
  <c r="N81" i="8"/>
  <c r="O81" i="8"/>
  <c r="N79" i="8"/>
  <c r="O79" i="8"/>
  <c r="N77" i="8"/>
  <c r="O77" i="8"/>
  <c r="N75" i="8"/>
  <c r="O75" i="8"/>
  <c r="N73" i="8"/>
  <c r="O73" i="8"/>
  <c r="N71" i="8"/>
  <c r="O71" i="8"/>
  <c r="N69" i="8"/>
  <c r="O69" i="8"/>
  <c r="N67" i="8"/>
  <c r="O67" i="8"/>
  <c r="N65" i="8"/>
  <c r="O65" i="8"/>
  <c r="N63" i="8"/>
  <c r="O63" i="8"/>
  <c r="N61" i="8"/>
  <c r="O61" i="8"/>
  <c r="N59" i="8"/>
  <c r="O59" i="8"/>
  <c r="N57" i="8"/>
  <c r="O57" i="8"/>
  <c r="N55" i="8"/>
  <c r="O55" i="8"/>
  <c r="N53" i="8"/>
  <c r="O53" i="8"/>
  <c r="N51" i="8"/>
  <c r="O51" i="8"/>
  <c r="N49" i="8"/>
  <c r="O49" i="8"/>
  <c r="N47" i="8"/>
  <c r="O47" i="8"/>
  <c r="N45" i="8"/>
  <c r="O45" i="8"/>
  <c r="N43" i="8"/>
  <c r="O43" i="8"/>
  <c r="N41" i="8"/>
  <c r="O41" i="8"/>
  <c r="N39" i="8"/>
  <c r="O39" i="8"/>
  <c r="N37" i="8"/>
  <c r="O37" i="8"/>
  <c r="N35" i="8"/>
  <c r="O35" i="8"/>
  <c r="N33" i="8"/>
  <c r="O33" i="8"/>
  <c r="N31" i="8"/>
  <c r="O31" i="8"/>
  <c r="N29" i="8"/>
  <c r="O29" i="8"/>
  <c r="N27" i="8"/>
  <c r="O27" i="8"/>
  <c r="N25" i="8"/>
  <c r="O25" i="8"/>
  <c r="N23" i="8"/>
  <c r="O23" i="8"/>
  <c r="N21" i="8"/>
  <c r="O21" i="8"/>
  <c r="N19" i="8"/>
  <c r="O19" i="8"/>
  <c r="N17" i="8"/>
  <c r="O17" i="8"/>
  <c r="N15" i="8"/>
  <c r="O15" i="8"/>
  <c r="N13" i="8"/>
  <c r="O13" i="8"/>
  <c r="N11" i="8"/>
  <c r="O11" i="8"/>
  <c r="N9" i="8"/>
  <c r="O9" i="8"/>
  <c r="N7" i="8"/>
  <c r="O7" i="8"/>
  <c r="N771" i="8"/>
  <c r="O771" i="8"/>
  <c r="O769" i="8"/>
  <c r="N769" i="8"/>
  <c r="N767" i="8"/>
  <c r="O767" i="8"/>
  <c r="O765" i="8"/>
  <c r="N765" i="8"/>
  <c r="O776" i="8"/>
  <c r="N776" i="8"/>
  <c r="O774" i="8"/>
  <c r="N774" i="8"/>
  <c r="O772" i="8"/>
  <c r="N772" i="8"/>
  <c r="O762" i="8"/>
  <c r="N762" i="8"/>
  <c r="O760" i="8"/>
  <c r="N760" i="8"/>
  <c r="O758" i="8"/>
  <c r="N758" i="8"/>
  <c r="O756" i="8"/>
  <c r="N756" i="8"/>
  <c r="O754" i="8"/>
  <c r="N754" i="8"/>
  <c r="O752" i="8"/>
  <c r="N752" i="8"/>
  <c r="O750" i="8"/>
  <c r="N750" i="8"/>
  <c r="O748" i="8"/>
  <c r="N748" i="8"/>
  <c r="O746" i="8"/>
  <c r="N746" i="8"/>
  <c r="O744" i="8"/>
  <c r="N744" i="8"/>
  <c r="O742" i="8"/>
  <c r="N742" i="8"/>
  <c r="O740" i="8"/>
  <c r="N740" i="8"/>
  <c r="O738" i="8"/>
  <c r="N738" i="8"/>
  <c r="O736" i="8"/>
  <c r="N736" i="8"/>
  <c r="O734" i="8"/>
  <c r="N734" i="8"/>
  <c r="O732" i="8"/>
  <c r="N732" i="8"/>
  <c r="O730" i="8"/>
  <c r="N730" i="8"/>
  <c r="O728" i="8"/>
  <c r="N728" i="8"/>
  <c r="O726" i="8"/>
  <c r="N726" i="8"/>
  <c r="O724" i="8"/>
  <c r="N724" i="8"/>
  <c r="O722" i="8"/>
  <c r="N722" i="8"/>
  <c r="O720" i="8"/>
  <c r="N720" i="8"/>
  <c r="O718" i="8"/>
  <c r="N718" i="8"/>
  <c r="O716" i="8"/>
  <c r="N716" i="8"/>
  <c r="O714" i="8"/>
  <c r="N714" i="8"/>
  <c r="O712" i="8"/>
  <c r="N712" i="8"/>
  <c r="O710" i="8"/>
  <c r="N710" i="8"/>
  <c r="O708" i="8"/>
  <c r="N708" i="8"/>
  <c r="O706" i="8"/>
  <c r="N706" i="8"/>
  <c r="O704" i="8"/>
  <c r="N704" i="8"/>
  <c r="O702" i="8"/>
  <c r="N702" i="8"/>
  <c r="O700" i="8"/>
  <c r="N700" i="8"/>
  <c r="O698" i="8"/>
  <c r="N698" i="8"/>
  <c r="O696" i="8"/>
  <c r="N696" i="8"/>
  <c r="O694" i="8"/>
  <c r="N694" i="8"/>
  <c r="O692" i="8"/>
  <c r="N692" i="8"/>
  <c r="O690" i="8"/>
  <c r="N690" i="8"/>
  <c r="O688" i="8"/>
  <c r="N688" i="8"/>
  <c r="O686" i="8"/>
  <c r="N686" i="8"/>
  <c r="O684" i="8"/>
  <c r="N684" i="8"/>
  <c r="O682" i="8"/>
  <c r="N682" i="8"/>
  <c r="O680" i="8"/>
  <c r="N680" i="8"/>
  <c r="O678" i="8"/>
  <c r="N678" i="8"/>
  <c r="O676" i="8"/>
  <c r="N676" i="8"/>
  <c r="O674" i="8"/>
  <c r="N674" i="8"/>
  <c r="O672" i="8"/>
  <c r="N672" i="8"/>
  <c r="O670" i="8"/>
  <c r="N670" i="8"/>
  <c r="O668" i="8"/>
  <c r="N668" i="8"/>
  <c r="O666" i="8"/>
  <c r="N666" i="8"/>
  <c r="O664" i="8"/>
  <c r="N664" i="8"/>
  <c r="O662" i="8"/>
  <c r="N662" i="8"/>
  <c r="O660" i="8"/>
  <c r="N660" i="8"/>
  <c r="O658" i="8"/>
  <c r="N658" i="8"/>
  <c r="O656" i="8"/>
  <c r="N656" i="8"/>
  <c r="O654" i="8"/>
  <c r="N654" i="8"/>
  <c r="O652" i="8"/>
  <c r="N652" i="8"/>
  <c r="O650" i="8"/>
  <c r="N650" i="8"/>
  <c r="O648" i="8"/>
  <c r="N648" i="8"/>
  <c r="O646" i="8"/>
  <c r="N646" i="8"/>
  <c r="O644" i="8"/>
  <c r="N644" i="8"/>
  <c r="O642" i="8"/>
  <c r="N642" i="8"/>
  <c r="O640" i="8"/>
  <c r="N640" i="8"/>
  <c r="O638" i="8"/>
  <c r="N638" i="8"/>
  <c r="O636" i="8"/>
  <c r="N636" i="8"/>
  <c r="O634" i="8"/>
  <c r="N634" i="8"/>
  <c r="N632" i="8"/>
  <c r="O632" i="8"/>
  <c r="N630" i="8"/>
  <c r="O630" i="8"/>
  <c r="N628" i="8"/>
  <c r="O628" i="8"/>
  <c r="N626" i="8"/>
  <c r="O626" i="8"/>
  <c r="N624" i="8"/>
  <c r="O624" i="8"/>
  <c r="N622" i="8"/>
  <c r="O622" i="8"/>
  <c r="N620" i="8"/>
  <c r="O620" i="8"/>
  <c r="N618" i="8"/>
  <c r="O618" i="8"/>
  <c r="N616" i="8"/>
  <c r="O616" i="8"/>
  <c r="N614" i="8"/>
  <c r="O614" i="8"/>
  <c r="N612" i="8"/>
  <c r="O612" i="8"/>
  <c r="N610" i="8"/>
  <c r="O610" i="8"/>
  <c r="N608" i="8"/>
  <c r="O608" i="8"/>
  <c r="N606" i="8"/>
  <c r="O606" i="8"/>
  <c r="N604" i="8"/>
  <c r="O604" i="8"/>
  <c r="N602" i="8"/>
  <c r="O602" i="8"/>
  <c r="N600" i="8"/>
  <c r="O600" i="8"/>
  <c r="N598" i="8"/>
  <c r="O598" i="8"/>
  <c r="N596" i="8"/>
  <c r="O596" i="8"/>
  <c r="N594" i="8"/>
  <c r="O594" i="8"/>
  <c r="N592" i="8"/>
  <c r="O592" i="8"/>
  <c r="N590" i="8"/>
  <c r="O590" i="8"/>
  <c r="N588" i="8"/>
  <c r="O588" i="8"/>
  <c r="N586" i="8"/>
  <c r="O586" i="8"/>
  <c r="N584" i="8"/>
  <c r="O584" i="8"/>
  <c r="N582" i="8"/>
  <c r="O582" i="8"/>
  <c r="N580" i="8"/>
  <c r="O580" i="8"/>
  <c r="N578" i="8"/>
  <c r="O578" i="8"/>
  <c r="O576" i="8"/>
  <c r="N576" i="8"/>
  <c r="O574" i="8"/>
  <c r="N574" i="8"/>
  <c r="O572" i="8"/>
  <c r="N572" i="8"/>
  <c r="O570" i="8"/>
  <c r="N570" i="8"/>
  <c r="O568" i="8"/>
  <c r="N568" i="8"/>
  <c r="O566" i="8"/>
  <c r="N566" i="8"/>
  <c r="O564" i="8"/>
  <c r="N564" i="8"/>
  <c r="O562" i="8"/>
  <c r="N562" i="8"/>
  <c r="O560" i="8"/>
  <c r="N560" i="8"/>
  <c r="O558" i="8"/>
  <c r="N558" i="8"/>
  <c r="O556" i="8"/>
  <c r="N556" i="8"/>
  <c r="O554" i="8"/>
  <c r="N554" i="8"/>
  <c r="O552" i="8"/>
  <c r="N552" i="8"/>
  <c r="O550" i="8"/>
  <c r="N550" i="8"/>
  <c r="O548" i="8"/>
  <c r="N548" i="8"/>
  <c r="O546" i="8"/>
  <c r="N546" i="8"/>
  <c r="O544" i="8"/>
  <c r="N544" i="8"/>
  <c r="O542" i="8"/>
  <c r="N542" i="8"/>
  <c r="O540" i="8"/>
  <c r="N540" i="8"/>
  <c r="O538" i="8"/>
  <c r="N538" i="8"/>
  <c r="O536" i="8"/>
  <c r="N536" i="8"/>
  <c r="O534" i="8"/>
  <c r="N534" i="8"/>
  <c r="O532" i="8"/>
  <c r="N532" i="8"/>
  <c r="O530" i="8"/>
  <c r="N530" i="8"/>
  <c r="O528" i="8"/>
  <c r="N528" i="8"/>
  <c r="O526" i="8"/>
  <c r="N526" i="8"/>
  <c r="O524" i="8"/>
  <c r="N524" i="8"/>
  <c r="O522" i="8"/>
  <c r="N522" i="8"/>
  <c r="O520" i="8"/>
  <c r="N520" i="8"/>
  <c r="O518" i="8"/>
  <c r="N518" i="8"/>
  <c r="O516" i="8"/>
  <c r="N516" i="8"/>
  <c r="O514" i="8"/>
  <c r="N514" i="8"/>
  <c r="O512" i="8"/>
  <c r="N512" i="8"/>
  <c r="O510" i="8"/>
  <c r="N510" i="8"/>
  <c r="O508" i="8"/>
  <c r="N508" i="8"/>
  <c r="O506" i="8"/>
  <c r="N506" i="8"/>
  <c r="O504" i="8"/>
  <c r="N504" i="8"/>
  <c r="O502" i="8"/>
  <c r="N502" i="8"/>
  <c r="O500" i="8"/>
  <c r="N500" i="8"/>
  <c r="O498" i="8"/>
  <c r="N498" i="8"/>
  <c r="O496" i="8"/>
  <c r="N496" i="8"/>
  <c r="O494" i="8"/>
  <c r="N494" i="8"/>
  <c r="O492" i="8"/>
  <c r="N492" i="8"/>
  <c r="O490" i="8"/>
  <c r="N490" i="8"/>
  <c r="O488" i="8"/>
  <c r="N488" i="8"/>
  <c r="O486" i="8"/>
  <c r="N486" i="8"/>
  <c r="O484" i="8"/>
  <c r="N484" i="8"/>
  <c r="O482" i="8"/>
  <c r="N482" i="8"/>
  <c r="O480" i="8"/>
  <c r="N480" i="8"/>
  <c r="O478" i="8"/>
  <c r="N478" i="8"/>
  <c r="O476" i="8"/>
  <c r="N476" i="8"/>
  <c r="O474" i="8"/>
  <c r="N474" i="8"/>
  <c r="O472" i="8"/>
  <c r="N472" i="8"/>
  <c r="O470" i="8"/>
  <c r="N470" i="8"/>
  <c r="O468" i="8"/>
  <c r="N468" i="8"/>
  <c r="O466" i="8"/>
  <c r="N466" i="8"/>
  <c r="O464" i="8"/>
  <c r="N464" i="8"/>
  <c r="O462" i="8"/>
  <c r="N462" i="8"/>
  <c r="O460" i="8"/>
  <c r="N460" i="8"/>
  <c r="O458" i="8"/>
  <c r="N458" i="8"/>
  <c r="O456" i="8"/>
  <c r="N456" i="8"/>
  <c r="O454" i="8"/>
  <c r="N454" i="8"/>
  <c r="O452" i="8"/>
  <c r="N452" i="8"/>
  <c r="O450" i="8"/>
  <c r="N450" i="8"/>
  <c r="O448" i="8"/>
  <c r="N448" i="8"/>
  <c r="O446" i="8"/>
  <c r="N446" i="8"/>
  <c r="O444" i="8"/>
  <c r="N444" i="8"/>
  <c r="O442" i="8"/>
  <c r="N442" i="8"/>
  <c r="O440" i="8"/>
  <c r="N440" i="8"/>
  <c r="O438" i="8"/>
  <c r="N438" i="8"/>
  <c r="O436" i="8"/>
  <c r="N436" i="8"/>
  <c r="O434" i="8"/>
  <c r="N434" i="8"/>
  <c r="O432" i="8"/>
  <c r="N432" i="8"/>
  <c r="O430" i="8"/>
  <c r="N430" i="8"/>
  <c r="O428" i="8"/>
  <c r="N428" i="8"/>
  <c r="O426" i="8"/>
  <c r="N426" i="8"/>
  <c r="O424" i="8"/>
  <c r="N424" i="8"/>
  <c r="O422" i="8"/>
  <c r="N422" i="8"/>
  <c r="O420" i="8"/>
  <c r="N420" i="8"/>
  <c r="O418" i="8"/>
  <c r="N418" i="8"/>
  <c r="O416" i="8"/>
  <c r="N416" i="8"/>
  <c r="O414" i="8"/>
  <c r="N414" i="8"/>
  <c r="O412" i="8"/>
  <c r="N412" i="8"/>
  <c r="O410" i="8"/>
  <c r="N410" i="8"/>
  <c r="O408" i="8"/>
  <c r="N408" i="8"/>
  <c r="O406" i="8"/>
  <c r="N406" i="8"/>
  <c r="O404" i="8"/>
  <c r="N404" i="8"/>
  <c r="O402" i="8"/>
  <c r="N402" i="8"/>
  <c r="O400" i="8"/>
  <c r="N400" i="8"/>
  <c r="O398" i="8"/>
  <c r="N398" i="8"/>
  <c r="O396" i="8"/>
  <c r="N396" i="8"/>
  <c r="O394" i="8"/>
  <c r="N394" i="8"/>
  <c r="O392" i="8"/>
  <c r="N392" i="8"/>
  <c r="O390" i="8"/>
  <c r="N390" i="8"/>
  <c r="O388" i="8"/>
  <c r="N388" i="8"/>
  <c r="N386" i="8"/>
  <c r="O386" i="8"/>
  <c r="O384" i="8"/>
  <c r="N384" i="8"/>
  <c r="N382" i="8"/>
  <c r="O382" i="8"/>
  <c r="O380" i="8"/>
  <c r="N380" i="8"/>
  <c r="N378" i="8"/>
  <c r="O378" i="8"/>
  <c r="N376" i="8"/>
  <c r="O376" i="8"/>
  <c r="O374" i="8"/>
  <c r="N374" i="8"/>
  <c r="O372" i="8"/>
  <c r="N372" i="8"/>
  <c r="N370" i="8"/>
  <c r="O370" i="8"/>
  <c r="N368" i="8"/>
  <c r="O368" i="8"/>
  <c r="O366" i="8"/>
  <c r="N366" i="8"/>
  <c r="O364" i="8"/>
  <c r="N364" i="8"/>
  <c r="N362" i="8"/>
  <c r="O362" i="8"/>
  <c r="O360" i="8"/>
  <c r="N360" i="8"/>
  <c r="N358" i="8"/>
  <c r="O358" i="8"/>
  <c r="O356" i="8"/>
  <c r="N356" i="8"/>
  <c r="N354" i="8"/>
  <c r="O354" i="8"/>
  <c r="O352" i="8"/>
  <c r="N352" i="8"/>
  <c r="N350" i="8"/>
  <c r="O350" i="8"/>
  <c r="O348" i="8"/>
  <c r="N348" i="8"/>
  <c r="N346" i="8"/>
  <c r="O346" i="8"/>
  <c r="N344" i="8"/>
  <c r="O344" i="8"/>
  <c r="O342" i="8"/>
  <c r="N342" i="8"/>
  <c r="O340" i="8"/>
  <c r="N340" i="8"/>
  <c r="N338" i="8"/>
  <c r="O338" i="8"/>
  <c r="N336" i="8"/>
  <c r="O336" i="8"/>
  <c r="O334" i="8"/>
  <c r="N334" i="8"/>
  <c r="O332" i="8"/>
  <c r="N332" i="8"/>
  <c r="N330" i="8"/>
  <c r="O330" i="8"/>
  <c r="O328" i="8"/>
  <c r="N328" i="8"/>
  <c r="N326" i="8"/>
  <c r="O326" i="8"/>
  <c r="O324" i="8"/>
  <c r="N324" i="8"/>
  <c r="N322" i="8"/>
  <c r="O322" i="8"/>
  <c r="O320" i="8"/>
  <c r="N320" i="8"/>
  <c r="N318" i="8"/>
  <c r="O318" i="8"/>
  <c r="O316" i="8"/>
  <c r="N316" i="8"/>
  <c r="N314" i="8"/>
  <c r="O314" i="8"/>
  <c r="N312" i="8"/>
  <c r="O312" i="8"/>
  <c r="O310" i="8"/>
  <c r="N310" i="8"/>
  <c r="O308" i="8"/>
  <c r="N308" i="8"/>
  <c r="N306" i="8"/>
  <c r="O306" i="8"/>
  <c r="N304" i="8"/>
  <c r="O304" i="8"/>
  <c r="O302" i="8"/>
  <c r="N302" i="8"/>
  <c r="O300" i="8"/>
  <c r="N300" i="8"/>
  <c r="N298" i="8"/>
  <c r="O298" i="8"/>
  <c r="O296" i="8"/>
  <c r="N296" i="8"/>
  <c r="N294" i="8"/>
  <c r="O294" i="8"/>
  <c r="O292" i="8"/>
  <c r="N292" i="8"/>
  <c r="N290" i="8"/>
  <c r="O290" i="8"/>
  <c r="O288" i="8"/>
  <c r="N288" i="8"/>
  <c r="N286" i="8"/>
  <c r="O286" i="8"/>
  <c r="N284" i="8"/>
  <c r="O284" i="8"/>
  <c r="N282" i="8"/>
  <c r="O282" i="8"/>
  <c r="O280" i="8"/>
  <c r="N280" i="8"/>
  <c r="O278" i="8"/>
  <c r="N278" i="8"/>
  <c r="N276" i="8"/>
  <c r="O276" i="8"/>
  <c r="N274" i="8"/>
  <c r="O274" i="8"/>
  <c r="N272" i="8"/>
  <c r="O272" i="8"/>
  <c r="O270" i="8"/>
  <c r="N270" i="8"/>
  <c r="N268" i="8"/>
  <c r="O268" i="8"/>
  <c r="N266" i="8"/>
  <c r="O266" i="8"/>
  <c r="O264" i="8"/>
  <c r="N264" i="8"/>
  <c r="O262" i="8"/>
  <c r="N262" i="8"/>
  <c r="N260" i="8"/>
  <c r="O260" i="8"/>
  <c r="N258" i="8"/>
  <c r="O258" i="8"/>
  <c r="N256" i="8"/>
  <c r="O256" i="8"/>
  <c r="O254" i="8"/>
  <c r="N254" i="8"/>
  <c r="N252" i="8"/>
  <c r="O252" i="8"/>
  <c r="N250" i="8"/>
  <c r="O250" i="8"/>
  <c r="O248" i="8"/>
  <c r="N248" i="8"/>
  <c r="O246" i="8"/>
  <c r="N246" i="8"/>
  <c r="N244" i="8"/>
  <c r="O244" i="8"/>
  <c r="N242" i="8"/>
  <c r="O242" i="8"/>
  <c r="N240" i="8"/>
  <c r="O240" i="8"/>
  <c r="O238" i="8"/>
  <c r="N238" i="8"/>
  <c r="N236" i="8"/>
  <c r="O236" i="8"/>
  <c r="N234" i="8"/>
  <c r="O234" i="8"/>
  <c r="O232" i="8"/>
  <c r="N232" i="8"/>
  <c r="O230" i="8"/>
  <c r="N230" i="8"/>
  <c r="N228" i="8"/>
  <c r="O228" i="8"/>
  <c r="N226" i="8"/>
  <c r="O226" i="8"/>
  <c r="N224" i="8"/>
  <c r="O224" i="8"/>
  <c r="O222" i="8"/>
  <c r="N222" i="8"/>
  <c r="N220" i="8"/>
  <c r="O220" i="8"/>
  <c r="N218" i="8"/>
  <c r="O218" i="8"/>
  <c r="O216" i="8"/>
  <c r="N216" i="8"/>
  <c r="O214" i="8"/>
  <c r="N214" i="8"/>
  <c r="N212" i="8"/>
  <c r="O212" i="8"/>
  <c r="N210" i="8"/>
  <c r="O210" i="8"/>
  <c r="N208" i="8"/>
  <c r="O208" i="8"/>
  <c r="O206" i="8"/>
  <c r="N206" i="8"/>
  <c r="N204" i="8"/>
  <c r="O204" i="8"/>
  <c r="N202" i="8"/>
  <c r="O202" i="8"/>
  <c r="O200" i="8"/>
  <c r="N200" i="8"/>
  <c r="O198" i="8"/>
  <c r="N198" i="8"/>
  <c r="N196" i="8"/>
  <c r="O196" i="8"/>
  <c r="N194" i="8"/>
  <c r="O194" i="8"/>
  <c r="N192" i="8"/>
  <c r="O192" i="8"/>
  <c r="O190" i="8"/>
  <c r="N190" i="8"/>
  <c r="N188" i="8"/>
  <c r="O188" i="8"/>
  <c r="N186" i="8"/>
  <c r="O186" i="8"/>
  <c r="O184" i="8"/>
  <c r="N184" i="8"/>
  <c r="O182" i="8"/>
  <c r="N182" i="8"/>
  <c r="N180" i="8"/>
  <c r="O180" i="8"/>
  <c r="N178" i="8"/>
  <c r="O178" i="8"/>
  <c r="N176" i="8"/>
  <c r="O176" i="8"/>
  <c r="N174" i="8"/>
  <c r="O174" i="8"/>
  <c r="O172" i="8"/>
  <c r="N172" i="8"/>
  <c r="N170" i="8"/>
  <c r="O170" i="8"/>
  <c r="N168" i="8"/>
  <c r="O168" i="8"/>
  <c r="O166" i="8"/>
  <c r="N166" i="8"/>
  <c r="O164" i="8"/>
  <c r="N164" i="8"/>
  <c r="N162" i="8"/>
  <c r="O162" i="8"/>
  <c r="N160" i="8"/>
  <c r="O160" i="8"/>
  <c r="O158" i="8"/>
  <c r="N158" i="8"/>
  <c r="O156" i="8"/>
  <c r="N156" i="8"/>
  <c r="N154" i="8"/>
  <c r="O154" i="8"/>
  <c r="O152" i="8"/>
  <c r="N152" i="8"/>
  <c r="N150" i="8"/>
  <c r="O150" i="8"/>
  <c r="O148" i="8"/>
  <c r="N148" i="8"/>
  <c r="N146" i="8"/>
  <c r="O146" i="8"/>
  <c r="O144" i="8"/>
  <c r="N144" i="8"/>
  <c r="N142" i="8"/>
  <c r="O142" i="8"/>
  <c r="O140" i="8"/>
  <c r="N140" i="8"/>
  <c r="N138" i="8"/>
  <c r="O138" i="8"/>
  <c r="N136" i="8"/>
  <c r="O136" i="8"/>
  <c r="O134" i="8"/>
  <c r="N134" i="8"/>
  <c r="O132" i="8"/>
  <c r="N132" i="8"/>
  <c r="N130" i="8"/>
  <c r="O130" i="8"/>
  <c r="N128" i="8"/>
  <c r="O128" i="8"/>
  <c r="N126" i="8"/>
  <c r="O126" i="8"/>
  <c r="O124" i="8"/>
  <c r="N124" i="8"/>
  <c r="N122" i="8"/>
  <c r="O122" i="8"/>
  <c r="O120" i="8"/>
  <c r="N120" i="8"/>
  <c r="N118" i="8"/>
  <c r="O118" i="8"/>
  <c r="O116" i="8"/>
  <c r="N116" i="8"/>
  <c r="N114" i="8"/>
  <c r="O114" i="8"/>
  <c r="N112" i="8"/>
  <c r="O112" i="8"/>
  <c r="N110" i="8"/>
  <c r="O110" i="8"/>
  <c r="O108" i="8"/>
  <c r="N108" i="8"/>
  <c r="N106" i="8"/>
  <c r="O106" i="8"/>
  <c r="N104" i="8"/>
  <c r="O104" i="8"/>
  <c r="O102" i="8"/>
  <c r="N102" i="8"/>
  <c r="O100" i="8"/>
  <c r="N100" i="8"/>
  <c r="N98" i="8"/>
  <c r="O98" i="8"/>
  <c r="N96" i="8"/>
  <c r="O96" i="8"/>
  <c r="O94" i="8"/>
  <c r="N94" i="8"/>
  <c r="O92" i="8"/>
  <c r="N92" i="8"/>
  <c r="N90" i="8"/>
  <c r="O90" i="8"/>
  <c r="O88" i="8"/>
  <c r="N88" i="8"/>
  <c r="N86" i="8"/>
  <c r="O86" i="8"/>
  <c r="O84" i="8"/>
  <c r="N84" i="8"/>
  <c r="N82" i="8"/>
  <c r="O82" i="8"/>
  <c r="O80" i="8"/>
  <c r="N80" i="8"/>
  <c r="N78" i="8"/>
  <c r="O78" i="8"/>
  <c r="O76" i="8"/>
  <c r="N76" i="8"/>
  <c r="N74" i="8"/>
  <c r="O74" i="8"/>
  <c r="N72" i="8"/>
  <c r="O72" i="8"/>
  <c r="O70" i="8"/>
  <c r="N70" i="8"/>
  <c r="O68" i="8"/>
  <c r="N68" i="8"/>
  <c r="N66" i="8"/>
  <c r="O66" i="8"/>
  <c r="N64" i="8"/>
  <c r="O64" i="8"/>
  <c r="N62" i="8"/>
  <c r="O62" i="8"/>
  <c r="O60" i="8"/>
  <c r="N60" i="8"/>
  <c r="N58" i="8"/>
  <c r="O58" i="8"/>
  <c r="O56" i="8"/>
  <c r="N56" i="8"/>
  <c r="N54" i="8"/>
  <c r="O54" i="8"/>
  <c r="O52" i="8"/>
  <c r="N52" i="8"/>
  <c r="N50" i="8"/>
  <c r="O50" i="8"/>
  <c r="N48" i="8"/>
  <c r="O48" i="8"/>
  <c r="N46" i="8"/>
  <c r="O46" i="8"/>
  <c r="O44" i="8"/>
  <c r="N44" i="8"/>
  <c r="N42" i="8"/>
  <c r="O42" i="8"/>
  <c r="N40" i="8"/>
  <c r="O40" i="8"/>
  <c r="O38" i="8"/>
  <c r="N38" i="8"/>
  <c r="N36" i="8"/>
  <c r="O36" i="8"/>
  <c r="N34" i="8"/>
  <c r="O34" i="8"/>
  <c r="O32" i="8"/>
  <c r="N32" i="8"/>
  <c r="O30" i="8"/>
  <c r="N30" i="8"/>
  <c r="N28" i="8"/>
  <c r="O28" i="8"/>
  <c r="N26" i="8"/>
  <c r="O26" i="8"/>
  <c r="N24" i="8"/>
  <c r="O24" i="8"/>
  <c r="O22" i="8"/>
  <c r="N22" i="8"/>
  <c r="N20" i="8"/>
  <c r="O20" i="8"/>
  <c r="N18" i="8"/>
  <c r="O18" i="8"/>
  <c r="O16" i="8"/>
  <c r="N16" i="8"/>
  <c r="O14" i="8"/>
  <c r="N14" i="8"/>
  <c r="N12" i="8"/>
  <c r="O12" i="8"/>
  <c r="N10" i="8"/>
  <c r="O10" i="8"/>
  <c r="N8" i="8"/>
  <c r="O8" i="8"/>
  <c r="O6" i="8"/>
  <c r="N6" i="8"/>
  <c r="O770" i="8"/>
  <c r="N770" i="8"/>
  <c r="O768" i="8"/>
  <c r="N768" i="8"/>
  <c r="O766" i="8"/>
  <c r="N766" i="8"/>
  <c r="O764" i="8"/>
  <c r="N764" i="8"/>
  <c r="N775" i="8"/>
  <c r="O775" i="8"/>
  <c r="O773" i="8"/>
  <c r="N773" i="8"/>
  <c r="H333" i="7"/>
  <c r="J333" i="7"/>
  <c r="J332" i="7"/>
  <c r="J335" i="7"/>
  <c r="H332" i="7"/>
  <c r="F333" i="7"/>
  <c r="F332" i="7"/>
  <c r="F335" i="7"/>
  <c r="H335" i="7"/>
  <c r="J49" i="1" l="1"/>
  <c r="J245" i="1"/>
  <c r="J73" i="1"/>
  <c r="J267" i="1"/>
  <c r="J260" i="1"/>
  <c r="J187" i="1"/>
  <c r="J93" i="1"/>
  <c r="J152" i="1"/>
  <c r="J319" i="1"/>
  <c r="J205" i="1"/>
  <c r="J44" i="1"/>
  <c r="J15" i="1"/>
  <c r="J87" i="1"/>
  <c r="J88" i="1"/>
  <c r="J110" i="1"/>
  <c r="J225" i="1"/>
  <c r="J16" i="1"/>
  <c r="J194" i="1"/>
  <c r="J238" i="1"/>
  <c r="J226" i="1"/>
  <c r="J297" i="1"/>
  <c r="J169" i="1"/>
  <c r="J211" i="1"/>
  <c r="J241" i="1"/>
  <c r="J270" i="1"/>
  <c r="J168" i="1"/>
  <c r="J223" i="1"/>
  <c r="J42" i="1"/>
  <c r="J136" i="1"/>
  <c r="J151" i="1"/>
  <c r="J120" i="1"/>
  <c r="J55" i="1"/>
  <c r="J228" i="1"/>
  <c r="J254" i="1"/>
  <c r="J122" i="1"/>
  <c r="J89" i="1"/>
  <c r="J35" i="1"/>
  <c r="J179" i="1"/>
  <c r="J309" i="1"/>
  <c r="J221" i="1"/>
  <c r="J220" i="1"/>
  <c r="J293" i="1"/>
  <c r="J147" i="1"/>
  <c r="J113" i="1"/>
  <c r="J125" i="1"/>
  <c r="J199" i="1"/>
  <c r="J108" i="1"/>
  <c r="J71" i="1"/>
  <c r="J154" i="1"/>
  <c r="J161" i="1"/>
  <c r="J69" i="1"/>
  <c r="J138" i="1"/>
  <c r="J278" i="1"/>
  <c r="J190" i="1"/>
  <c r="J246" i="1"/>
  <c r="J163" i="1"/>
  <c r="J34" i="1"/>
  <c r="J299" i="1"/>
  <c r="J111" i="1"/>
  <c r="J52" i="1"/>
  <c r="J224" i="1"/>
  <c r="J13" i="1"/>
  <c r="J31" i="1"/>
  <c r="J51" i="1"/>
  <c r="J322" i="1"/>
  <c r="J29" i="1"/>
  <c r="J137" i="1"/>
  <c r="J204" i="1"/>
  <c r="J231" i="1"/>
  <c r="J100" i="1"/>
  <c r="J239" i="1"/>
  <c r="J135" i="1"/>
  <c r="J102" i="1"/>
  <c r="J257" i="1"/>
  <c r="J63" i="1"/>
  <c r="J203" i="1"/>
  <c r="J177" i="1"/>
  <c r="J121" i="1"/>
  <c r="J157" i="1"/>
  <c r="J10" i="1"/>
  <c r="J262" i="1"/>
  <c r="J39" i="1"/>
  <c r="J324" i="1"/>
  <c r="J243" i="1"/>
  <c r="J306" i="1"/>
  <c r="J4" i="1"/>
  <c r="J165" i="1"/>
  <c r="J321" i="1"/>
  <c r="J200" i="1"/>
  <c r="J214" i="1"/>
  <c r="J99" i="1"/>
  <c r="J302" i="1"/>
  <c r="J285" i="1"/>
  <c r="J213" i="1"/>
  <c r="J290" i="1"/>
  <c r="J170" i="1"/>
  <c r="J59" i="1"/>
  <c r="J82" i="1"/>
  <c r="J300" i="1"/>
  <c r="J164" i="1"/>
  <c r="J217" i="1"/>
  <c r="J92" i="1"/>
  <c r="J237" i="1"/>
  <c r="J325" i="1"/>
  <c r="J43" i="1"/>
  <c r="J248" i="1"/>
  <c r="J316" i="1"/>
  <c r="J255" i="1"/>
  <c r="J11" i="1"/>
  <c r="J112" i="1"/>
  <c r="J256" i="1"/>
  <c r="J312" i="1"/>
  <c r="J326" i="1"/>
  <c r="J14" i="1"/>
  <c r="J72" i="1"/>
  <c r="J22" i="1"/>
  <c r="J273" i="1"/>
  <c r="J117" i="1"/>
  <c r="J192" i="1"/>
  <c r="J310" i="1"/>
  <c r="J234" i="1"/>
  <c r="J7" i="1"/>
  <c r="J307" i="1"/>
  <c r="J232" i="1"/>
  <c r="J94" i="1"/>
  <c r="J250" i="1"/>
  <c r="J48" i="1"/>
  <c r="J54" i="1"/>
  <c r="J283" i="1"/>
  <c r="J20" i="1"/>
  <c r="J258" i="1"/>
  <c r="J133" i="1"/>
  <c r="J197" i="1"/>
  <c r="J56" i="1"/>
  <c r="J118" i="1"/>
  <c r="J264" i="1"/>
  <c r="J263" i="1"/>
  <c r="J130" i="1"/>
  <c r="J233" i="1"/>
  <c r="J171" i="1"/>
  <c r="J287" i="1"/>
  <c r="J193" i="1"/>
  <c r="J24" i="1"/>
  <c r="J67" i="1"/>
  <c r="J62" i="1"/>
  <c r="J289" i="1"/>
  <c r="J79" i="1"/>
  <c r="J91" i="1"/>
  <c r="J33" i="1"/>
  <c r="J153" i="1"/>
  <c r="J186" i="1"/>
  <c r="J298" i="1"/>
  <c r="J180" i="1"/>
  <c r="J227" i="1"/>
  <c r="J5" i="1"/>
  <c r="J182" i="1"/>
  <c r="J181" i="1"/>
  <c r="J276" i="1"/>
  <c r="J159" i="1"/>
  <c r="J266" i="1"/>
  <c r="J279" i="1"/>
  <c r="J209" i="1"/>
  <c r="J114" i="1"/>
  <c r="J253" i="1"/>
  <c r="J294" i="1"/>
  <c r="J124" i="1"/>
  <c r="J21" i="1"/>
  <c r="J66" i="1"/>
  <c r="J141" i="1"/>
  <c r="J265" i="1"/>
  <c r="J126" i="1"/>
  <c r="J212" i="1"/>
  <c r="J140" i="1"/>
  <c r="J269" i="1"/>
  <c r="J198" i="1"/>
  <c r="J18" i="1"/>
  <c r="J218" i="1"/>
  <c r="J36" i="1"/>
  <c r="J57" i="1"/>
  <c r="J12" i="1"/>
  <c r="J259" i="1"/>
  <c r="J60" i="1"/>
  <c r="J27" i="1"/>
  <c r="J304" i="1"/>
  <c r="J175" i="1"/>
  <c r="J303" i="1"/>
  <c r="J149" i="1"/>
  <c r="J317" i="1"/>
  <c r="J272" i="1"/>
  <c r="J291" i="1"/>
  <c r="J28" i="1"/>
  <c r="J320" i="1"/>
  <c r="J109" i="1"/>
  <c r="J271" i="1"/>
  <c r="J61" i="1"/>
  <c r="J184" i="1"/>
  <c r="J282" i="1"/>
  <c r="J305" i="1"/>
  <c r="J103" i="1"/>
  <c r="J101" i="1"/>
  <c r="J202" i="1"/>
  <c r="J323" i="1"/>
  <c r="J84" i="1"/>
  <c r="J288" i="1"/>
  <c r="J98" i="1"/>
  <c r="J70" i="1"/>
  <c r="J131" i="1"/>
  <c r="J207" i="1"/>
  <c r="J215" i="1"/>
  <c r="J185" i="1"/>
  <c r="J123" i="1"/>
  <c r="J86" i="1"/>
  <c r="J80" i="1"/>
  <c r="J301" i="1"/>
  <c r="J172" i="1"/>
  <c r="J191" i="1"/>
  <c r="J40" i="1"/>
  <c r="J134" i="1"/>
  <c r="J8" i="1"/>
  <c r="J195" i="1"/>
  <c r="J155" i="1"/>
  <c r="J318" i="1"/>
  <c r="J174" i="1"/>
  <c r="J196" i="1"/>
  <c r="J53" i="1"/>
  <c r="J236" i="1"/>
  <c r="J127" i="1"/>
  <c r="J46" i="1"/>
  <c r="J132" i="1"/>
  <c r="J32" i="1"/>
  <c r="J144" i="1"/>
  <c r="J268" i="1"/>
  <c r="J173" i="1"/>
  <c r="J41" i="1"/>
  <c r="J280" i="1"/>
  <c r="J240" i="1"/>
  <c r="J75" i="1"/>
  <c r="J206" i="1"/>
  <c r="J129" i="1"/>
  <c r="J17" i="1"/>
  <c r="J296" i="1"/>
  <c r="J244" i="1"/>
  <c r="J104" i="1"/>
  <c r="J95" i="1"/>
  <c r="J78" i="1"/>
  <c r="J158" i="1"/>
  <c r="J45" i="1"/>
  <c r="J201" i="1"/>
  <c r="J176" i="1"/>
  <c r="J261" i="1"/>
  <c r="J222" i="1"/>
  <c r="J145" i="1"/>
  <c r="J292" i="1"/>
  <c r="J107" i="1"/>
  <c r="J115" i="1"/>
  <c r="J97" i="1"/>
  <c r="J19" i="1"/>
  <c r="J249" i="1"/>
  <c r="J142" i="1"/>
  <c r="J162" i="1"/>
  <c r="J148" i="1"/>
  <c r="J37" i="1"/>
  <c r="J47" i="1"/>
  <c r="J6" i="1"/>
  <c r="J275" i="1"/>
  <c r="J314" i="1"/>
  <c r="J150" i="1"/>
  <c r="J9" i="1"/>
  <c r="J128" i="1"/>
  <c r="J311" i="1"/>
  <c r="J251" i="1"/>
  <c r="J25" i="1"/>
  <c r="J77" i="1"/>
  <c r="J146" i="1"/>
  <c r="J85" i="1"/>
  <c r="J166" i="1"/>
  <c r="J235" i="1"/>
  <c r="J295" i="1"/>
  <c r="J2" i="1"/>
  <c r="J274" i="1"/>
  <c r="J23" i="1"/>
  <c r="J208" i="1"/>
  <c r="J308" i="1"/>
  <c r="J230" i="1"/>
  <c r="J156" i="1"/>
  <c r="J252" i="1"/>
  <c r="J315" i="1"/>
  <c r="J188" i="1"/>
  <c r="J50" i="1"/>
  <c r="J178" i="1"/>
  <c r="J68" i="1"/>
  <c r="J219" i="1"/>
  <c r="J183" i="1"/>
  <c r="J26" i="1"/>
  <c r="J3" i="1"/>
  <c r="J143" i="1"/>
  <c r="J90" i="1"/>
  <c r="J65" i="1"/>
  <c r="J160" i="1"/>
  <c r="J96" i="1"/>
  <c r="J281" i="1"/>
  <c r="J189" i="1"/>
  <c r="J30" i="1"/>
  <c r="J58" i="1"/>
  <c r="J76" i="1"/>
  <c r="J105" i="1"/>
  <c r="J81" i="1"/>
  <c r="J106" i="1"/>
  <c r="J242" i="1"/>
  <c r="J116" i="1"/>
  <c r="J247" i="1"/>
  <c r="J216" i="1"/>
  <c r="J64" i="1"/>
  <c r="N15" i="1"/>
  <c r="J210" i="1"/>
  <c r="J277" i="1"/>
  <c r="J74" i="1"/>
  <c r="J119" i="1"/>
  <c r="J38" i="1"/>
  <c r="J229" i="1"/>
  <c r="J83" i="1"/>
  <c r="J313" i="1"/>
  <c r="J284" i="1"/>
  <c r="J167" i="1"/>
  <c r="J286" i="1"/>
  <c r="J139" i="1"/>
  <c r="I56" i="6"/>
  <c r="G9" i="6" s="1"/>
  <c r="I1" i="5"/>
  <c r="I2" i="5" s="1"/>
  <c r="E56" i="6" s="1"/>
  <c r="G56" i="6"/>
  <c r="G67" i="6" s="1"/>
  <c r="E25" i="6" s="1"/>
  <c r="B67" i="6"/>
  <c r="C25" i="6" s="1"/>
  <c r="J67" i="6"/>
  <c r="K67" i="6"/>
  <c r="I25" i="6" s="1"/>
  <c r="H334" i="7"/>
  <c r="F334" i="7"/>
  <c r="J334" i="7"/>
  <c r="M778" i="8"/>
  <c r="M779" i="8" s="1"/>
  <c r="O778" i="8"/>
  <c r="M780" i="8" s="1"/>
  <c r="M781" i="8" s="1"/>
  <c r="O12" i="1" l="1"/>
  <c r="J14" i="4" s="1"/>
  <c r="O11" i="1"/>
  <c r="F14" i="4" s="1"/>
  <c r="O15" i="1"/>
  <c r="V14" i="4" s="1"/>
  <c r="O16" i="1"/>
  <c r="Z14" i="4" s="1"/>
  <c r="O13" i="1"/>
  <c r="N14" i="4" s="1"/>
  <c r="O14" i="1"/>
  <c r="R14" i="4" s="1"/>
  <c r="O10" i="1"/>
  <c r="D14" i="4" s="1"/>
  <c r="I67" i="6"/>
  <c r="G25" i="6" s="1"/>
  <c r="I330" i="5"/>
  <c r="E9" i="6"/>
  <c r="E58" i="6"/>
  <c r="B58" i="6" l="1"/>
  <c r="C58" i="6" s="1"/>
  <c r="C16" i="6" s="1"/>
  <c r="E61" i="6"/>
  <c r="B61" i="6" s="1"/>
  <c r="E76" i="6"/>
  <c r="B76" i="6" s="1"/>
  <c r="E68" i="6"/>
  <c r="B68" i="6" s="1"/>
  <c r="E63" i="6"/>
  <c r="B63" i="6" s="1"/>
  <c r="E70" i="6"/>
  <c r="B70" i="6" s="1"/>
  <c r="E64" i="6"/>
  <c r="B64" i="6" s="1"/>
  <c r="E59" i="6"/>
  <c r="B59" i="6" s="1"/>
  <c r="E57" i="6"/>
  <c r="E62" i="6"/>
  <c r="E74" i="6"/>
  <c r="E73" i="6"/>
  <c r="B73" i="6" s="1"/>
  <c r="E75" i="6"/>
  <c r="B75" i="6" s="1"/>
  <c r="E69" i="6"/>
  <c r="B69" i="6" s="1"/>
  <c r="E66" i="6"/>
  <c r="E60" i="6"/>
  <c r="E71" i="6"/>
  <c r="E65" i="6"/>
  <c r="E77" i="6"/>
  <c r="E72" i="6"/>
  <c r="K58" i="6" l="1"/>
  <c r="I16" i="6" s="1"/>
  <c r="I58" i="6"/>
  <c r="G16" i="6" s="1"/>
  <c r="G58" i="6"/>
  <c r="E16" i="6" s="1"/>
  <c r="B77" i="6"/>
  <c r="C77" i="6" s="1"/>
  <c r="C35" i="6" s="1"/>
  <c r="B66" i="6"/>
  <c r="I66" i="6" s="1"/>
  <c r="G24" i="6" s="1"/>
  <c r="B74" i="6"/>
  <c r="C74" i="6" s="1"/>
  <c r="C32" i="6" s="1"/>
  <c r="B62" i="6"/>
  <c r="K62" i="6" s="1"/>
  <c r="I20" i="6" s="1"/>
  <c r="B57" i="6"/>
  <c r="C57" i="6" s="1"/>
  <c r="C15" i="6" s="1"/>
  <c r="B65" i="6"/>
  <c r="K65" i="6" s="1"/>
  <c r="I23" i="6" s="1"/>
  <c r="B71" i="6"/>
  <c r="C71" i="6" s="1"/>
  <c r="C29" i="6" s="1"/>
  <c r="B72" i="6"/>
  <c r="K72" i="6" s="1"/>
  <c r="I30" i="6" s="1"/>
  <c r="B60" i="6"/>
  <c r="C60" i="6" s="1"/>
  <c r="C75" i="6"/>
  <c r="C33" i="6" s="1"/>
  <c r="K69" i="6"/>
  <c r="I27" i="6" s="1"/>
  <c r="C69" i="6"/>
  <c r="C27" i="6" s="1"/>
  <c r="G73" i="6"/>
  <c r="E31" i="6" s="1"/>
  <c r="C61" i="6"/>
  <c r="K75" i="6"/>
  <c r="I33" i="6" s="1"/>
  <c r="G75" i="6"/>
  <c r="E33" i="6" s="1"/>
  <c r="I75" i="6"/>
  <c r="G33" i="6" s="1"/>
  <c r="G69" i="6"/>
  <c r="E27" i="6" s="1"/>
  <c r="I69" i="6"/>
  <c r="G27" i="6" s="1"/>
  <c r="I65" i="6" l="1"/>
  <c r="G23" i="6" s="1"/>
  <c r="I71" i="6"/>
  <c r="G29" i="6" s="1"/>
  <c r="G66" i="6"/>
  <c r="E24" i="6" s="1"/>
  <c r="I77" i="6"/>
  <c r="G35" i="6" s="1"/>
  <c r="G77" i="6"/>
  <c r="E35" i="6" s="1"/>
  <c r="G71" i="6"/>
  <c r="E29" i="6" s="1"/>
  <c r="I74" i="6"/>
  <c r="G32" i="6" s="1"/>
  <c r="I57" i="6"/>
  <c r="G15" i="6" s="1"/>
  <c r="I60" i="6"/>
  <c r="G18" i="6" s="1"/>
  <c r="K57" i="6"/>
  <c r="I15" i="6" s="1"/>
  <c r="G60" i="6"/>
  <c r="E18" i="6" s="1"/>
  <c r="I72" i="6"/>
  <c r="G30" i="6" s="1"/>
  <c r="G74" i="6"/>
  <c r="E32" i="6" s="1"/>
  <c r="K77" i="6"/>
  <c r="I35" i="6" s="1"/>
  <c r="K60" i="6"/>
  <c r="I18" i="6" s="1"/>
  <c r="K74" i="6"/>
  <c r="I32" i="6" s="1"/>
  <c r="G65" i="6"/>
  <c r="E23" i="6" s="1"/>
  <c r="C72" i="6"/>
  <c r="C30" i="6" s="1"/>
  <c r="C65" i="6"/>
  <c r="C23" i="6" s="1"/>
  <c r="C62" i="6"/>
  <c r="C20" i="6" s="1"/>
  <c r="C66" i="6"/>
  <c r="C24" i="6" s="1"/>
  <c r="I62" i="6"/>
  <c r="G20" i="6" s="1"/>
  <c r="K66" i="6"/>
  <c r="I24" i="6" s="1"/>
  <c r="G72" i="6"/>
  <c r="E30" i="6" s="1"/>
  <c r="G62" i="6"/>
  <c r="E20" i="6" s="1"/>
  <c r="C18" i="6"/>
  <c r="K71" i="6"/>
  <c r="I29" i="6" s="1"/>
  <c r="G57" i="6"/>
  <c r="E15" i="6" s="1"/>
  <c r="I73" i="6"/>
  <c r="G31" i="6" s="1"/>
  <c r="C70" i="6"/>
  <c r="C28" i="6" s="1"/>
  <c r="G63" i="6"/>
  <c r="E21" i="6" s="1"/>
  <c r="C63" i="6"/>
  <c r="C21" i="6" s="1"/>
  <c r="G68" i="6"/>
  <c r="E26" i="6" s="1"/>
  <c r="C68" i="6"/>
  <c r="C26" i="6" s="1"/>
  <c r="C59" i="6"/>
  <c r="C17" i="6" s="1"/>
  <c r="K64" i="6"/>
  <c r="I22" i="6" s="1"/>
  <c r="C64" i="6"/>
  <c r="C22" i="6" s="1"/>
  <c r="G76" i="6"/>
  <c r="E34" i="6" s="1"/>
  <c r="C76" i="6"/>
  <c r="C34" i="6" s="1"/>
  <c r="K73" i="6"/>
  <c r="I31" i="6" s="1"/>
  <c r="C73" i="6"/>
  <c r="C31" i="6" s="1"/>
  <c r="I70" i="6"/>
  <c r="G28" i="6" s="1"/>
  <c r="K70" i="6"/>
  <c r="I28" i="6" s="1"/>
  <c r="I63" i="6"/>
  <c r="G21" i="6" s="1"/>
  <c r="K68" i="6"/>
  <c r="I26" i="6" s="1"/>
  <c r="I68" i="6"/>
  <c r="G26" i="6" s="1"/>
  <c r="K76" i="6"/>
  <c r="I34" i="6" s="1"/>
  <c r="I76" i="6"/>
  <c r="G34" i="6" s="1"/>
  <c r="K63" i="6"/>
  <c r="I21" i="6" s="1"/>
  <c r="I64" i="6"/>
  <c r="G22" i="6" s="1"/>
  <c r="I61" i="6"/>
  <c r="G19" i="6" s="1"/>
  <c r="G61" i="6"/>
  <c r="E19" i="6" s="1"/>
  <c r="C19" i="6"/>
  <c r="K61" i="6"/>
  <c r="I19" i="6" s="1"/>
  <c r="G59" i="6"/>
  <c r="E17" i="6" s="1"/>
  <c r="G70" i="6"/>
  <c r="E28" i="6" s="1"/>
  <c r="K59" i="6"/>
  <c r="I17" i="6" s="1"/>
  <c r="G64" i="6"/>
  <c r="E22" i="6" s="1"/>
  <c r="I59" i="6"/>
  <c r="G17" i="6" s="1"/>
  <c r="AB14" i="4" l="1"/>
  <c r="N15" i="4" s="1"/>
  <c r="J15" i="4" l="1"/>
  <c r="Z15" i="4"/>
  <c r="V15" i="4"/>
  <c r="F15" i="4"/>
  <c r="R15" i="4"/>
  <c r="D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G3" authorId="0" shapeId="0" xr:uid="{922A410C-9103-4E21-B1C7-5CFA023858E7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Instructions for AEA Rank:  
1. sort by aea and enrollment -then creating a ranking from 10 - 340 based on that sorted list.
2. concatenate a new number based on the aea and ranking. 
3.  The AEA rankings will then be based off those higher level of  numbers.</t>
        </r>
      </text>
    </comment>
  </commentList>
</comments>
</file>

<file path=xl/sharedStrings.xml><?xml version="1.0" encoding="utf-8"?>
<sst xmlns="http://schemas.openxmlformats.org/spreadsheetml/2006/main" count="5021" uniqueCount="622">
  <si>
    <t>Obs</t>
  </si>
  <si>
    <t>dist</t>
  </si>
  <si>
    <t>District_Name</t>
  </si>
  <si>
    <t>DE_Dist</t>
  </si>
  <si>
    <t>Scpp_a</t>
  </si>
  <si>
    <t>L203</t>
  </si>
  <si>
    <t>dif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</si>
  <si>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</si>
  <si>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</si>
  <si>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</si>
  <si>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</si>
  <si>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</si>
  <si>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</si>
  <si>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</si>
  <si>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</si>
  <si>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</si>
  <si>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</si>
  <si>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</si>
  <si>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</si>
  <si>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</si>
  <si>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</si>
  <si>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</si>
  <si>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</si>
  <si>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</si>
  <si>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</si>
  <si>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</si>
  <si>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</si>
  <si>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BCLUW</t>
  </si>
  <si>
    <t>Ballard</t>
  </si>
  <si>
    <t>Battle Creek-Ida Grove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</si>
  <si>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</si>
  <si>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</si>
  <si>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</si>
  <si>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</si>
  <si>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</si>
  <si>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</si>
  <si>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</si>
  <si>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</si>
  <si>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</si>
  <si>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</si>
  <si>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</si>
  <si>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</si>
  <si>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</si>
  <si>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</si>
  <si>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</si>
  <si>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</si>
  <si>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</si>
  <si>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</si>
  <si>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</si>
  <si>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</si>
  <si>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</si>
  <si>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</si>
  <si>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</si>
  <si>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</si>
  <si>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</si>
  <si>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</si>
  <si>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</si>
  <si>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</si>
  <si>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</si>
  <si>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</si>
  <si>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</si>
  <si>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</si>
  <si>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</si>
  <si>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</si>
  <si>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</si>
  <si>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</si>
  <si>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</si>
  <si>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</si>
  <si>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</si>
  <si>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</si>
  <si>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</si>
  <si>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 Amana</t>
  </si>
  <si>
    <t>Clear Lake</t>
  </si>
  <si>
    <t>Clinton</t>
  </si>
  <si>
    <t>Colfax-Mingo</t>
  </si>
  <si>
    <t>College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</si>
  <si>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</si>
  <si>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</si>
  <si>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</si>
  <si>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</si>
  <si>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</si>
  <si>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</si>
  <si>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</si>
  <si>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</si>
  <si>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</si>
  <si>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</si>
  <si>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</si>
  <si>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</si>
  <si>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</si>
  <si>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</si>
  <si>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</si>
  <si>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</si>
  <si>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</si>
  <si>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</si>
  <si>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</si>
  <si>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</si>
  <si>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</si>
  <si>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</si>
  <si>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</si>
  <si>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</si>
  <si>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</si>
  <si>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</si>
  <si>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</si>
  <si>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</si>
  <si>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</si>
  <si>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</si>
  <si>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</si>
  <si>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</si>
  <si>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</si>
  <si>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</si>
  <si>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</si>
  <si>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</si>
  <si>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</si>
  <si>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</si>
  <si>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</si>
  <si>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</si>
  <si>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</si>
  <si>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</si>
  <si>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</si>
  <si>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</si>
  <si>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</si>
  <si>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</si>
  <si>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</si>
  <si>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</si>
  <si>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</si>
  <si>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</si>
  <si>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</si>
  <si>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</si>
  <si>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</si>
  <si>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</si>
  <si>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</si>
  <si>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</si>
  <si>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</si>
  <si>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</si>
  <si>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</si>
  <si>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</si>
  <si>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</si>
  <si>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</si>
  <si>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</si>
  <si>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</si>
  <si>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</si>
  <si>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</si>
  <si>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</si>
  <si>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</si>
  <si>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</si>
  <si>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</si>
  <si>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</si>
  <si>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</si>
  <si>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</si>
  <si>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</si>
  <si>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</si>
  <si>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 Consolidated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</si>
  <si>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</si>
  <si>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</si>
  <si>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</si>
  <si>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</si>
  <si>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</si>
  <si>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</si>
  <si>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</si>
  <si>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</si>
  <si>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</si>
  <si>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</si>
  <si>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</si>
  <si>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</si>
  <si>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</si>
  <si>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</si>
  <si>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</si>
  <si>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</si>
  <si>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</si>
  <si>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</si>
  <si>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</si>
  <si>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</si>
  <si>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MFL MarMac</t>
  </si>
  <si>
    <t>MOC-Floyd Valley</t>
  </si>
  <si>
    <t>Madrid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</si>
  <si>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</si>
  <si>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</si>
  <si>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</si>
  <si>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</si>
  <si>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</si>
  <si>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</si>
  <si>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</si>
  <si>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</si>
  <si>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</si>
  <si>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</si>
  <si>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</si>
  <si>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</si>
  <si>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</si>
  <si>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</si>
  <si>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</si>
  <si>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</si>
  <si>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</si>
  <si>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</si>
  <si>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</si>
  <si>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</si>
  <si>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</si>
  <si>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</si>
  <si>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</si>
  <si>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</si>
  <si>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</si>
  <si>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</si>
  <si>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</si>
  <si>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</si>
  <si>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</si>
  <si>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</si>
  <si>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</si>
  <si>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</si>
  <si>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</si>
  <si>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</si>
  <si>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</si>
  <si>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</si>
  <si>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</si>
  <si>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</si>
  <si>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</si>
  <si>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</si>
  <si>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</si>
  <si>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 County</t>
  </si>
  <si>
    <t>North Union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</si>
  <si>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</si>
  <si>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</si>
  <si>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</si>
  <si>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</si>
  <si>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</si>
  <si>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</si>
  <si>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</si>
  <si>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</si>
  <si>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</si>
  <si>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</si>
  <si>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</si>
  <si>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</si>
  <si>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</si>
  <si>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</si>
  <si>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</si>
  <si>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</si>
  <si>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</si>
  <si>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</si>
  <si>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</si>
  <si>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</si>
  <si>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</si>
  <si>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</si>
  <si>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</si>
  <si>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</si>
  <si>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</si>
  <si>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</si>
  <si>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</si>
  <si>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</si>
  <si>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</si>
  <si>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</si>
  <si>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</si>
  <si>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</si>
  <si>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</si>
  <si>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</si>
  <si>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</si>
  <si>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</si>
  <si>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</si>
  <si>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</si>
  <si>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</si>
  <si>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</si>
  <si>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</si>
  <si>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</si>
  <si>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</si>
  <si>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</si>
  <si>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</si>
  <si>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</si>
  <si>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</si>
  <si>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</si>
  <si>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</si>
  <si>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</si>
  <si>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</si>
  <si>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</si>
  <si>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 County</t>
  </si>
  <si>
    <t>South Winneshiek</t>
  </si>
  <si>
    <t>Southeast Polk</t>
  </si>
  <si>
    <t>Southeast Warren</t>
  </si>
  <si>
    <t>Southeast Webster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</si>
  <si>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</si>
  <si>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</si>
  <si>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</si>
  <si>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</si>
  <si>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</si>
  <si>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</si>
  <si>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</si>
  <si>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</si>
  <si>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</si>
  <si>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</si>
  <si>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</si>
  <si>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</si>
  <si>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</si>
  <si>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</si>
  <si>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</si>
  <si>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</si>
  <si>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</si>
  <si>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</si>
  <si>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</si>
  <si>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</si>
  <si>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</si>
  <si>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</si>
  <si>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</si>
  <si>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</si>
  <si>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</si>
  <si>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</si>
  <si>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</si>
  <si>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</si>
  <si>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</si>
  <si>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</si>
  <si>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</si>
  <si>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</si>
  <si>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</si>
  <si>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</si>
  <si>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</si>
  <si>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</si>
  <si>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</si>
  <si>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</si>
  <si>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</si>
  <si>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Central Valley</t>
  </si>
  <si>
    <t>West Delaware County</t>
  </si>
  <si>
    <t>West Des Moines</t>
  </si>
  <si>
    <t>West Fork CSD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</si>
  <si>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</si>
  <si>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</si>
  <si>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</si>
  <si>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</si>
  <si>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</si>
  <si>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</si>
  <si>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</si>
  <si>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</si>
  <si>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</si>
  <si>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</si>
  <si>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</si>
  <si>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</si>
  <si>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</si>
  <si>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</si>
  <si>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</si>
  <si>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</si>
  <si>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</si>
  <si>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Issue - Differences in the District Cost Per Pupil</t>
  </si>
  <si>
    <t xml:space="preserve">The District Cost Per Pupil (DCPP) is the amount of per pupil funding that generates spending authority and revenue for the regular program and other programs for all school districts.  </t>
  </si>
  <si>
    <t>DCPP</t>
  </si>
  <si>
    <t># of Districts</t>
  </si>
  <si>
    <t>% of Districts</t>
  </si>
  <si>
    <t>Minimum</t>
  </si>
  <si>
    <t>Maximum</t>
  </si>
  <si>
    <t>Click here for a list of all districts (sorted by district name)</t>
  </si>
  <si>
    <t>Click here to see a list that allows to see districts by a specific legislator (House Districts)</t>
  </si>
  <si>
    <t>Selected District:</t>
  </si>
  <si>
    <t>Rank</t>
  </si>
  <si>
    <t>Select District</t>
  </si>
  <si>
    <t>Pull- from Large</t>
  </si>
  <si>
    <t>Select a School District Here</t>
  </si>
  <si>
    <t>District Name</t>
  </si>
  <si>
    <t>Sources:</t>
  </si>
  <si>
    <t>Iowa Department of Management, School Aid file</t>
  </si>
  <si>
    <t>IASB analysis and calculations</t>
  </si>
  <si>
    <t>Data Driver</t>
  </si>
  <si>
    <t>District</t>
  </si>
  <si>
    <t>Enr. Rank</t>
  </si>
  <si>
    <t>Enrollment</t>
  </si>
  <si>
    <t>DCPP Vs. SCPP</t>
  </si>
  <si>
    <t>DCPP vs SCPP</t>
  </si>
  <si>
    <t xml:space="preserve">Selected District Name </t>
  </si>
  <si>
    <t>District Comparison Group</t>
  </si>
  <si>
    <t>Return to Issue Home Page</t>
  </si>
  <si>
    <t>Dist</t>
  </si>
  <si>
    <t>District Cost Per Pupil</t>
  </si>
  <si>
    <t>District Cost Per Pupil Compared to State Cost Per Pupil</t>
  </si>
  <si>
    <t>State Cost Per Pupil</t>
  </si>
  <si>
    <t>Range</t>
  </si>
  <si>
    <t>Median</t>
  </si>
  <si>
    <t>Party</t>
  </si>
  <si>
    <t>L101</t>
  </si>
  <si>
    <t>Abdul-Samad, Ako</t>
  </si>
  <si>
    <t>Anderson, Marti</t>
  </si>
  <si>
    <t>Bacon, Rob</t>
  </si>
  <si>
    <t>Baltimore, Chip</t>
  </si>
  <si>
    <t>Baudler, Clel</t>
  </si>
  <si>
    <t>Baxter, Terry</t>
  </si>
  <si>
    <t>Bearinger, Bruce</t>
  </si>
  <si>
    <t>Bennett, Liz</t>
  </si>
  <si>
    <t>Best, Brian</t>
  </si>
  <si>
    <t>Brown-Powers, Timi</t>
  </si>
  <si>
    <t>Carlson, Gary</t>
  </si>
  <si>
    <t>Cohoon, Dennis</t>
  </si>
  <si>
    <t>Cownie, Peter</t>
  </si>
  <si>
    <t>Deyoe, Dave</t>
  </si>
  <si>
    <t>Dolecheck, Cecil</t>
  </si>
  <si>
    <t>Finkenauer, Abby</t>
  </si>
  <si>
    <t>Fisher, Dean</t>
  </si>
  <si>
    <t>Forbes, John</t>
  </si>
  <si>
    <t>Fry, Joel</t>
  </si>
  <si>
    <t>Gaines, Ruth Ann</t>
  </si>
  <si>
    <t>Gaskill, Mary</t>
  </si>
  <si>
    <t>Gassman, Tedd</t>
  </si>
  <si>
    <t>Grassley, Pat</t>
  </si>
  <si>
    <t>Gustafson, Stan</t>
  </si>
  <si>
    <t>Hagenow, Chris</t>
  </si>
  <si>
    <t>Hall, Chris</t>
  </si>
  <si>
    <t>Hanusa, Mary Ann</t>
  </si>
  <si>
    <t>Heartsill, Greg</t>
  </si>
  <si>
    <t>Heaton, David</t>
  </si>
  <si>
    <t>Heddens, Lisa</t>
  </si>
  <si>
    <t>Hein, Lee</t>
  </si>
  <si>
    <t>Highfill, Jake</t>
  </si>
  <si>
    <t>Holt, Steven</t>
  </si>
  <si>
    <t>Hunter, Bruce</t>
  </si>
  <si>
    <t>Isenhart, Charles</t>
  </si>
  <si>
    <t>Jacoby, Dave</t>
  </si>
  <si>
    <t>Kaufmann, Bobby</t>
  </si>
  <si>
    <t>Kearns, Jerry</t>
  </si>
  <si>
    <t>Klein, Jarad</t>
  </si>
  <si>
    <t>Koester, Kevin</t>
  </si>
  <si>
    <t>Kressig, Bob</t>
  </si>
  <si>
    <t>Landon, John</t>
  </si>
  <si>
    <t>Lensing, Vicki</t>
  </si>
  <si>
    <t>Lykam, Jim</t>
  </si>
  <si>
    <t>Mascher, Mary</t>
  </si>
  <si>
    <t>Maxwell, Dave</t>
  </si>
  <si>
    <t>Meyer, Brian</t>
  </si>
  <si>
    <t>Miller, Helen</t>
  </si>
  <si>
    <t>Mommsen, Norlin</t>
  </si>
  <si>
    <t>Moore, Tom</t>
  </si>
  <si>
    <t>Nunn, Zach</t>
  </si>
  <si>
    <t>Oldson, Jo</t>
  </si>
  <si>
    <t>Olson, Rick</t>
  </si>
  <si>
    <t>Ourth, Scott</t>
  </si>
  <si>
    <t>Paustian, Ross</t>
  </si>
  <si>
    <t>Pettengill, Dawn</t>
  </si>
  <si>
    <t>Prichard, Todd</t>
  </si>
  <si>
    <t>Rizer, Ken</t>
  </si>
  <si>
    <t>Rogers, Walt</t>
  </si>
  <si>
    <t>Salmon, Sandy</t>
  </si>
  <si>
    <t>Sexton, Mike</t>
  </si>
  <si>
    <t>Sheets, Larry</t>
  </si>
  <si>
    <t>Sieck, David</t>
  </si>
  <si>
    <t>Smith, Mark</t>
  </si>
  <si>
    <t>Staed, Art</t>
  </si>
  <si>
    <t>Steckman, Sharon</t>
  </si>
  <si>
    <t>Taylor, Rob</t>
  </si>
  <si>
    <t>Taylor, Todd</t>
  </si>
  <si>
    <t>Thede, Phyllis</t>
  </si>
  <si>
    <t>Upmeyer, Linda</t>
  </si>
  <si>
    <t>Vander Linden, Guy</t>
  </si>
  <si>
    <t>Watts, Ralph</t>
  </si>
  <si>
    <t>Wessel-Kroeschell, Beth</t>
  </si>
  <si>
    <t>Wills, John</t>
  </si>
  <si>
    <t>Winckler, Cindy</t>
  </si>
  <si>
    <t>Windschitl, Matt</t>
  </si>
  <si>
    <t>Wolfe, Mary</t>
  </si>
  <si>
    <t>Worthan, Gary</t>
  </si>
  <si>
    <t>House Member</t>
  </si>
  <si>
    <t>School Distirct</t>
  </si>
  <si>
    <t>Number of Districts with DCPP&gt;SCPP</t>
  </si>
  <si>
    <t>Percentage of Districts with DCPP&gt;SCPP</t>
  </si>
  <si>
    <t>Select House Member Below</t>
  </si>
  <si>
    <t>DCPP&gt;SCPP</t>
  </si>
  <si>
    <t>Max</t>
  </si>
  <si>
    <t>Allen, Chaz</t>
  </si>
  <si>
    <t>Anderson, Bill</t>
  </si>
  <si>
    <t>Behn, Jerry</t>
  </si>
  <si>
    <t>Bertrand, Rick</t>
  </si>
  <si>
    <t>Bisignano, Tony</t>
  </si>
  <si>
    <t>Bolkcom, Joe</t>
  </si>
  <si>
    <t>Bowman, Tod</t>
  </si>
  <si>
    <t>Breitbach, Michael</t>
  </si>
  <si>
    <t>Chapman, Jake</t>
  </si>
  <si>
    <t>Chelgren, Mark</t>
  </si>
  <si>
    <t>Costello, Mark</t>
  </si>
  <si>
    <t>Danielson, Jeff</t>
  </si>
  <si>
    <t>Dix, Bill</t>
  </si>
  <si>
    <t>Dvorsky, Robert</t>
  </si>
  <si>
    <t>Garrett, Julian</t>
  </si>
  <si>
    <t>Guth, Dennis</t>
  </si>
  <si>
    <t>Hart, Rita</t>
  </si>
  <si>
    <t>Hogg, Robert</t>
  </si>
  <si>
    <t>Horn, Wally</t>
  </si>
  <si>
    <t>Jochum, Pam</t>
  </si>
  <si>
    <t>Johnson, David</t>
  </si>
  <si>
    <t>Kapucian, Tim</t>
  </si>
  <si>
    <t>Kinney, Kevin</t>
  </si>
  <si>
    <t>Kraayenbrink, Tim</t>
  </si>
  <si>
    <t>Mathis, Liz</t>
  </si>
  <si>
    <t>McCoy, Matt</t>
  </si>
  <si>
    <t>Petersen, Janet</t>
  </si>
  <si>
    <t>Quirmbach, Herman</t>
  </si>
  <si>
    <t>Ragan, Amanda</t>
  </si>
  <si>
    <t>Rozenboom, Ken</t>
  </si>
  <si>
    <t>Schneider, Charles</t>
  </si>
  <si>
    <t>Schultz, Jason</t>
  </si>
  <si>
    <t>Segebart, Mark</t>
  </si>
  <si>
    <t>Shipley, Tom</t>
  </si>
  <si>
    <t>Sinclair, Amy</t>
  </si>
  <si>
    <t>Smith, Roby</t>
  </si>
  <si>
    <t>Taylor, Rich</t>
  </si>
  <si>
    <t>Whitver, Jack</t>
  </si>
  <si>
    <t>Zaun, Brad</t>
  </si>
  <si>
    <t>Zumbach, Dan</t>
  </si>
  <si>
    <t>Senate Member</t>
  </si>
  <si>
    <t>Note - all tabs in this file are formatted as print ready.</t>
  </si>
  <si>
    <t>AHSTW</t>
  </si>
  <si>
    <t>Number of Districts Below Maximum DCPP  ($6,766)</t>
  </si>
  <si>
    <t>Percentage of Districts Below Maximum DCPP  ($6,766)</t>
  </si>
  <si>
    <t>Central DeWitt</t>
  </si>
  <si>
    <t>Colo-NESCO</t>
  </si>
  <si>
    <t>Eddyville-Blakesburg-Fre</t>
  </si>
  <si>
    <t>Exira-Elk Horn-</t>
  </si>
  <si>
    <t>FY 2018 Budget Enrollment</t>
  </si>
  <si>
    <t>Programs used:</t>
  </si>
  <si>
    <t>house_dist</t>
  </si>
  <si>
    <t>Housemember</t>
  </si>
  <si>
    <t>Democrat</t>
  </si>
  <si>
    <t>Republican</t>
  </si>
  <si>
    <t>Bergan, Michael</t>
  </si>
  <si>
    <t>Bloomingdale, Jane</t>
  </si>
  <si>
    <t>Breckenridge, Wes</t>
  </si>
  <si>
    <t>Carlin, Jim</t>
  </si>
  <si>
    <t>Hager, Kristi</t>
  </si>
  <si>
    <t>Hinson, Ashley</t>
  </si>
  <si>
    <t>Holz, Chuck</t>
  </si>
  <si>
    <t>Huseman, Daniel</t>
  </si>
  <si>
    <t>Jacobsen, Jon</t>
  </si>
  <si>
    <t>Jones, Megan</t>
  </si>
  <si>
    <t>Kacena, Timothy</t>
  </si>
  <si>
    <t>Kerr, David</t>
  </si>
  <si>
    <t>Kurth, Monica</t>
  </si>
  <si>
    <t>Lundgren, Shannon</t>
  </si>
  <si>
    <t>McConkey, Charlie</t>
  </si>
  <si>
    <t>McKean, Andy</t>
  </si>
  <si>
    <t>Miller, Phil</t>
  </si>
  <si>
    <t>Mohr, Gary</t>
  </si>
  <si>
    <t>Nielsen, Amy</t>
  </si>
  <si>
    <t>Running-Marquardt, Kirsten</t>
  </si>
  <si>
    <t>Smith, Ras</t>
  </si>
  <si>
    <t>Wheeler, Skyler</t>
  </si>
  <si>
    <t>Zumbach, Louie</t>
  </si>
  <si>
    <t>Iowa Association of School Boards:   FY 2018 District Cost Per Pupil Amounts by House District and School District</t>
  </si>
  <si>
    <t>sen_dist</t>
  </si>
  <si>
    <t>senator</t>
  </si>
  <si>
    <t>party</t>
  </si>
  <si>
    <t>Boulton, Nate</t>
  </si>
  <si>
    <t>Brown, Waylon</t>
  </si>
  <si>
    <t>Dawson, Dan</t>
  </si>
  <si>
    <t>Dotzler, William</t>
  </si>
  <si>
    <t>Edler, Jeff</t>
  </si>
  <si>
    <t>Feenstra, Randy</t>
  </si>
  <si>
    <t>Greene, Thomas</t>
  </si>
  <si>
    <t>Johnson, Craig</t>
  </si>
  <si>
    <t>No Party Specified</t>
  </si>
  <si>
    <t>Lofgren, Mark</t>
  </si>
  <si>
    <t>Iowa Association of School Boards:   FY 2018 District Cost Per Pupil Amounts by Senate District and School District</t>
  </si>
  <si>
    <t>Click here to see a list that allows to see districts by a specific legislator (Senate Districts)</t>
  </si>
  <si>
    <t>-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</si>
  <si>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</si>
  <si>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</si>
  <si>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</si>
  <si>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</si>
  <si>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</si>
  <si>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</si>
  <si>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</si>
  <si>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</si>
  <si>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</si>
  <si>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</si>
  <si>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</si>
  <si>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</si>
  <si>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</si>
  <si>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</si>
  <si>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</si>
  <si>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</si>
  <si>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</si>
  <si>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</si>
  <si>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</si>
  <si>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</si>
  <si>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</si>
  <si>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</si>
  <si>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</si>
  <si>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</si>
  <si>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Eddyville-Blakesburg-Fremont</t>
  </si>
  <si>
    <t>Manson-Northwest Webster</t>
  </si>
  <si>
    <t>Marcus-Meriden Cleghorn</t>
  </si>
  <si>
    <t>Rudd-Rockford-Marble Rock</t>
  </si>
  <si>
    <t>Located Here:</t>
  </si>
  <si>
    <t>H:\WebPostings_IASB\Advocacy_Tools</t>
  </si>
  <si>
    <t>Will need to update the legislative district information for the session.</t>
  </si>
  <si>
    <t>Enr_Rank</t>
  </si>
  <si>
    <t>AEA_Rank</t>
  </si>
  <si>
    <t>sev_enr</t>
  </si>
  <si>
    <t>served_rank</t>
  </si>
  <si>
    <t>Estherville-Lincoln Central</t>
  </si>
  <si>
    <t>Van Buren County</t>
  </si>
  <si>
    <t>Served Enrollment</t>
  </si>
  <si>
    <t>Click here to select your district and comparison to like size districts - based on Budget Enrollment</t>
  </si>
  <si>
    <t>Click here to select your district and comparison to like size districts - based on Served Enrollment</t>
  </si>
  <si>
    <t>Iowa Association of School Boards:  District Cost Per Pupil Comparison (Budget Enrollment)</t>
  </si>
  <si>
    <t>Iowa Association of School Boards:  District Cost Per Pupil Comparison (Served Enrollment)</t>
  </si>
  <si>
    <t>Min</t>
  </si>
  <si>
    <t>category</t>
  </si>
  <si>
    <t>L203_a</t>
  </si>
  <si>
    <t>Exira-Elk Horn-Kimballton</t>
  </si>
  <si>
    <t>There is a $140 dollar difference between the minimum and maximum DCPP.  The minimum DCPP is equal to the state cost per pupil (SCPP).  The following table provides a summary of the DCPP issue.</t>
  </si>
  <si>
    <t>FY 2023 Budget Enr.</t>
  </si>
  <si>
    <t>district_name</t>
  </si>
  <si>
    <t>OABCIG</t>
  </si>
  <si>
    <t>Oct. 2022 Certified Enrollment</t>
  </si>
  <si>
    <t>Data_Drop_DCPP_FY24.sas</t>
  </si>
  <si>
    <t>data addr;</t>
  </si>
  <si>
    <t>set schaid24.fy24_addr;</t>
  </si>
  <si>
    <t>keep dist de_dist district_name;</t>
  </si>
  <si>
    <t>run;</t>
  </si>
  <si>
    <t>proc sort; by dist;</t>
  </si>
  <si>
    <t>data dcpp;</t>
  </si>
  <si>
    <t>set fy24a;</t>
  </si>
  <si>
    <t>dif=l203_a-scpp_a;</t>
  </si>
  <si>
    <t>keep dist  scpp_a l203_a dif;</t>
  </si>
  <si>
    <t>data dcpp_Out;</t>
  </si>
  <si>
    <t>merge addr dcpp; by dist;</t>
  </si>
  <si>
    <t>keep dist de_dist district_name scpp_a l203_a dif;</t>
  </si>
  <si>
    <t>proc print; var dist district_name de_dist scpp_a l203_a dif de_dist;</t>
  </si>
  <si>
    <t>Southeast Valley</t>
  </si>
  <si>
    <t>Updated 8/3/2023</t>
  </si>
  <si>
    <t xml:space="preserve">FY 2024 SCPP = </t>
  </si>
  <si>
    <t>Iowa Association of School Boards:  FY 2024 District Cost Per Pupil Amounts by School District</t>
  </si>
  <si>
    <t>FY 2024 Budget Enrollment</t>
  </si>
  <si>
    <t>FY24_BE</t>
  </si>
  <si>
    <t>Iowa Association of School Boards - FY 2024 District Cost Per Pupil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</si>
</sst>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sz val="10"/>
      <name val="Arial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u/>
      <sz val="10"/>
      <color indexed="12"/>
      <name val="MS Sans Serif"/>
      <family val="2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7" fillId="0" borderId="0"/>
    <xf numFmtId="0" fontId="26" fillId="0" borderId="0"/>
    <xf numFmtId="0" fontId="1" fillId="0" borderId="0"/>
    <xf numFmtId="0" fontId="1" fillId="0" borderId="0"/>
    <xf numFmtId="0" fontId="12" fillId="8" borderId="8" applyNumberFormat="0" applyFont="0" applyAlignment="0" applyProtection="0"/>
    <xf numFmtId="0" fontId="27" fillId="6" borderId="5" applyNumberForma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33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6" xfId="0" applyBorder="1"/>
    <xf numFmtId="0" fontId="2" fillId="0" borderId="0" xfId="0" applyFont="1"/>
    <xf numFmtId="0" fontId="2" fillId="0" borderId="16" xfId="0" applyFont="1" applyBorder="1" applyAlignment="1">
      <alignment horizontal="right"/>
    </xf>
    <xf numFmtId="6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2" fillId="33" borderId="16" xfId="0" applyFont="1" applyFill="1" applyBorder="1" applyAlignment="1">
      <alignment horizontal="right"/>
    </xf>
    <xf numFmtId="164" fontId="0" fillId="0" borderId="0" xfId="3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9" fillId="0" borderId="0" xfId="4" applyFont="1"/>
    <xf numFmtId="0" fontId="9" fillId="0" borderId="0" xfId="4" applyFont="1" applyAlignment="1">
      <alignment horizontal="right"/>
    </xf>
    <xf numFmtId="0" fontId="4" fillId="0" borderId="0" xfId="4" applyFont="1"/>
    <xf numFmtId="0" fontId="30" fillId="0" borderId="0" xfId="47" applyFont="1"/>
    <xf numFmtId="0" fontId="31" fillId="0" borderId="0" xfId="47" applyFont="1" applyAlignment="1">
      <alignment horizontal="center"/>
    </xf>
    <xf numFmtId="0" fontId="32" fillId="0" borderId="0" xfId="47" applyFont="1" applyAlignment="1">
      <alignment horizontal="center"/>
    </xf>
    <xf numFmtId="0" fontId="34" fillId="34" borderId="12" xfId="47" applyFont="1" applyFill="1" applyBorder="1" applyAlignment="1" applyProtection="1">
      <alignment horizontal="center"/>
      <protection locked="0"/>
    </xf>
    <xf numFmtId="0" fontId="30" fillId="0" borderId="0" xfId="47" applyFont="1" applyAlignment="1">
      <alignment horizontal="center"/>
    </xf>
    <xf numFmtId="166" fontId="30" fillId="0" borderId="0" xfId="34" applyNumberFormat="1" applyFont="1" applyAlignment="1">
      <alignment horizontal="center"/>
    </xf>
    <xf numFmtId="0" fontId="30" fillId="0" borderId="0" xfId="47" applyFont="1" applyAlignment="1">
      <alignment horizontal="left"/>
    </xf>
    <xf numFmtId="0" fontId="35" fillId="0" borderId="0" xfId="47" applyFont="1"/>
    <xf numFmtId="0" fontId="32" fillId="36" borderId="0" xfId="47" applyFont="1" applyFill="1"/>
    <xf numFmtId="0" fontId="30" fillId="36" borderId="0" xfId="47" applyFont="1" applyFill="1"/>
    <xf numFmtId="0" fontId="32" fillId="0" borderId="10" xfId="47" applyFont="1" applyBorder="1" applyAlignment="1">
      <alignment horizontal="center" vertical="top" wrapText="1"/>
    </xf>
    <xf numFmtId="0" fontId="30" fillId="37" borderId="0" xfId="47" applyFont="1" applyFill="1"/>
    <xf numFmtId="166" fontId="30" fillId="0" borderId="0" xfId="2" applyNumberFormat="1" applyFont="1"/>
    <xf numFmtId="0" fontId="30" fillId="0" borderId="0" xfId="47" applyFont="1" applyAlignment="1">
      <alignment horizontal="right"/>
    </xf>
    <xf numFmtId="166" fontId="30" fillId="0" borderId="0" xfId="34" applyNumberFormat="1" applyFont="1" applyFill="1" applyAlignment="1">
      <alignment horizontal="center"/>
    </xf>
    <xf numFmtId="166" fontId="30" fillId="0" borderId="0" xfId="34" applyNumberFormat="1" applyFont="1" applyFill="1" applyBorder="1" applyAlignment="1">
      <alignment horizontal="center"/>
    </xf>
    <xf numFmtId="0" fontId="32" fillId="0" borderId="21" xfId="47" applyFont="1" applyBorder="1" applyAlignment="1">
      <alignment horizontal="center" wrapText="1"/>
    </xf>
    <xf numFmtId="0" fontId="30" fillId="0" borderId="13" xfId="47" applyFont="1" applyBorder="1"/>
    <xf numFmtId="0" fontId="30" fillId="0" borderId="14" xfId="47" applyFont="1" applyBorder="1"/>
    <xf numFmtId="0" fontId="30" fillId="0" borderId="15" xfId="47" applyFont="1" applyBorder="1"/>
    <xf numFmtId="0" fontId="30" fillId="0" borderId="16" xfId="47" applyFont="1" applyBorder="1"/>
    <xf numFmtId="0" fontId="32" fillId="0" borderId="0" xfId="47" applyFont="1" applyAlignment="1">
      <alignment horizontal="center" wrapText="1"/>
    </xf>
    <xf numFmtId="0" fontId="30" fillId="0" borderId="17" xfId="47" applyFont="1" applyBorder="1"/>
    <xf numFmtId="166" fontId="30" fillId="0" borderId="0" xfId="34" applyNumberFormat="1" applyFont="1" applyBorder="1" applyAlignment="1">
      <alignment horizontal="center"/>
    </xf>
    <xf numFmtId="0" fontId="32" fillId="0" borderId="17" xfId="47" applyFont="1" applyBorder="1" applyAlignment="1">
      <alignment horizontal="center"/>
    </xf>
    <xf numFmtId="0" fontId="30" fillId="0" borderId="18" xfId="47" applyFont="1" applyBorder="1"/>
    <xf numFmtId="0" fontId="30" fillId="0" borderId="19" xfId="47" applyFont="1" applyBorder="1" applyAlignment="1">
      <alignment horizontal="center"/>
    </xf>
    <xf numFmtId="0" fontId="30" fillId="0" borderId="19" xfId="47" applyFont="1" applyBorder="1"/>
    <xf numFmtId="166" fontId="30" fillId="0" borderId="19" xfId="34" applyNumberFormat="1" applyFont="1" applyBorder="1" applyAlignment="1">
      <alignment horizontal="center"/>
    </xf>
    <xf numFmtId="0" fontId="32" fillId="0" borderId="20" xfId="47" applyFont="1" applyBorder="1" applyAlignment="1">
      <alignment horizontal="center"/>
    </xf>
    <xf numFmtId="0" fontId="30" fillId="0" borderId="14" xfId="47" applyFont="1" applyBorder="1" applyAlignment="1">
      <alignment horizontal="center"/>
    </xf>
    <xf numFmtId="166" fontId="30" fillId="0" borderId="14" xfId="34" applyNumberFormat="1" applyFont="1" applyBorder="1" applyAlignment="1">
      <alignment horizontal="center"/>
    </xf>
    <xf numFmtId="0" fontId="32" fillId="0" borderId="15" xfId="47" applyFont="1" applyBorder="1" applyAlignment="1">
      <alignment horizontal="center"/>
    </xf>
    <xf numFmtId="165" fontId="30" fillId="0" borderId="0" xfId="32" applyNumberFormat="1" applyFont="1" applyBorder="1" applyAlignment="1">
      <alignment horizontal="center"/>
    </xf>
    <xf numFmtId="166" fontId="30" fillId="0" borderId="17" xfId="34" applyNumberFormat="1" applyFont="1" applyFill="1" applyBorder="1" applyAlignment="1">
      <alignment horizontal="center"/>
    </xf>
    <xf numFmtId="0" fontId="30" fillId="33" borderId="0" xfId="47" applyFont="1" applyFill="1" applyAlignment="1">
      <alignment horizontal="center"/>
    </xf>
    <xf numFmtId="165" fontId="30" fillId="33" borderId="0" xfId="32" applyNumberFormat="1" applyFont="1" applyFill="1" applyBorder="1" applyAlignment="1">
      <alignment horizontal="center"/>
    </xf>
    <xf numFmtId="166" fontId="30" fillId="33" borderId="0" xfId="34" applyNumberFormat="1" applyFont="1" applyFill="1" applyBorder="1" applyAlignment="1">
      <alignment horizontal="center"/>
    </xf>
    <xf numFmtId="0" fontId="30" fillId="35" borderId="0" xfId="47" applyFont="1" applyFill="1" applyAlignment="1">
      <alignment horizontal="center"/>
    </xf>
    <xf numFmtId="165" fontId="30" fillId="35" borderId="0" xfId="32" applyNumberFormat="1" applyFont="1" applyFill="1" applyBorder="1" applyAlignment="1">
      <alignment horizontal="center"/>
    </xf>
    <xf numFmtId="166" fontId="30" fillId="35" borderId="0" xfId="34" applyNumberFormat="1" applyFont="1" applyFill="1" applyBorder="1" applyAlignment="1">
      <alignment horizontal="center"/>
    </xf>
    <xf numFmtId="165" fontId="30" fillId="0" borderId="19" xfId="32" applyNumberFormat="1" applyFont="1" applyBorder="1" applyAlignment="1">
      <alignment horizontal="center"/>
    </xf>
    <xf numFmtId="166" fontId="30" fillId="0" borderId="20" xfId="34" applyNumberFormat="1" applyFont="1" applyFill="1" applyBorder="1" applyAlignment="1">
      <alignment horizontal="center"/>
    </xf>
    <xf numFmtId="0" fontId="32" fillId="0" borderId="0" xfId="47" applyFont="1"/>
    <xf numFmtId="166" fontId="32" fillId="0" borderId="0" xfId="34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6" fontId="0" fillId="0" borderId="0" xfId="2" applyNumberFormat="1" applyFont="1"/>
    <xf numFmtId="165" fontId="0" fillId="0" borderId="0" xfId="1" applyNumberFormat="1" applyFont="1"/>
    <xf numFmtId="165" fontId="0" fillId="33" borderId="0" xfId="1" applyNumberFormat="1" applyFont="1" applyFill="1"/>
    <xf numFmtId="166" fontId="0" fillId="33" borderId="0" xfId="2" applyNumberFormat="1" applyFont="1" applyFill="1"/>
    <xf numFmtId="0" fontId="40" fillId="0" borderId="0" xfId="0" applyFont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166" fontId="2" fillId="0" borderId="0" xfId="0" applyNumberFormat="1" applyFont="1"/>
    <xf numFmtId="166" fontId="2" fillId="33" borderId="0" xfId="0" applyNumberFormat="1" applyFont="1" applyFill="1"/>
    <xf numFmtId="0" fontId="8" fillId="0" borderId="0" xfId="0" applyFont="1"/>
    <xf numFmtId="0" fontId="39" fillId="0" borderId="0" xfId="0" applyFont="1" applyAlignment="1">
      <alignment horizontal="center" wrapText="1"/>
    </xf>
    <xf numFmtId="165" fontId="0" fillId="0" borderId="0" xfId="0" applyNumberFormat="1"/>
    <xf numFmtId="166" fontId="0" fillId="0" borderId="0" xfId="2" applyNumberFormat="1" applyFont="1" applyAlignment="1">
      <alignment horizontal="right"/>
    </xf>
    <xf numFmtId="167" fontId="0" fillId="0" borderId="0" xfId="1" applyNumberFormat="1" applyFont="1"/>
    <xf numFmtId="164" fontId="0" fillId="0" borderId="0" xfId="3" applyNumberFormat="1" applyFont="1"/>
    <xf numFmtId="0" fontId="39" fillId="0" borderId="0" xfId="0" applyFont="1" applyAlignment="1">
      <alignment wrapText="1"/>
    </xf>
    <xf numFmtId="167" fontId="0" fillId="0" borderId="0" xfId="0" applyNumberFormat="1"/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4" fillId="38" borderId="0" xfId="0" applyFont="1" applyFill="1"/>
    <xf numFmtId="165" fontId="32" fillId="0" borderId="0" xfId="1" applyNumberFormat="1" applyFont="1" applyBorder="1"/>
    <xf numFmtId="0" fontId="38" fillId="0" borderId="0" xfId="52" applyFont="1" applyAlignment="1">
      <alignment wrapText="1"/>
    </xf>
    <xf numFmtId="166" fontId="0" fillId="0" borderId="0" xfId="2" applyNumberFormat="1" applyFont="1" applyBorder="1"/>
    <xf numFmtId="166" fontId="0" fillId="0" borderId="26" xfId="0" applyNumberFormat="1" applyBorder="1" applyAlignment="1">
      <alignment horizontal="center"/>
    </xf>
    <xf numFmtId="0" fontId="0" fillId="0" borderId="27" xfId="0" quotePrefix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0" fontId="0" fillId="33" borderId="33" xfId="0" applyFill="1" applyBorder="1" applyAlignment="1">
      <alignment horizontal="center"/>
    </xf>
    <xf numFmtId="164" fontId="0" fillId="0" borderId="34" xfId="3" applyNumberFormat="1" applyFon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38" fillId="0" borderId="0" xfId="52" applyFont="1" applyAlignment="1">
      <alignment horizontal="left" wrapText="1"/>
    </xf>
    <xf numFmtId="0" fontId="4" fillId="39" borderId="0" xfId="0" applyFont="1" applyFill="1"/>
    <xf numFmtId="0" fontId="9" fillId="0" borderId="0" xfId="45" applyFont="1"/>
    <xf numFmtId="1" fontId="9" fillId="0" borderId="0" xfId="45" applyNumberFormat="1" applyFont="1" applyAlignment="1">
      <alignment horizontal="right"/>
    </xf>
    <xf numFmtId="0" fontId="4" fillId="0" borderId="0" xfId="45" applyFont="1"/>
    <xf numFmtId="166" fontId="0" fillId="0" borderId="0" xfId="0" applyNumberFormat="1"/>
    <xf numFmtId="0" fontId="4" fillId="0" borderId="23" xfId="0" applyFont="1" applyBorder="1"/>
    <xf numFmtId="0" fontId="4" fillId="0" borderId="0" xfId="0" applyFont="1"/>
    <xf numFmtId="0" fontId="4" fillId="40" borderId="23" xfId="0" applyFont="1" applyFill="1" applyBorder="1"/>
    <xf numFmtId="0" fontId="46" fillId="0" borderId="21" xfId="47" applyFont="1" applyBorder="1" applyAlignment="1">
      <alignment horizontal="center" wrapText="1"/>
    </xf>
    <xf numFmtId="0" fontId="4" fillId="41" borderId="22" xfId="0" applyFont="1" applyFill="1" applyBorder="1"/>
    <xf numFmtId="0" fontId="4" fillId="41" borderId="23" xfId="0" applyFont="1" applyFill="1" applyBorder="1"/>
    <xf numFmtId="0" fontId="4" fillId="41" borderId="24" xfId="0" applyFont="1" applyFill="1" applyBorder="1"/>
    <xf numFmtId="0" fontId="4" fillId="41" borderId="0" xfId="0" applyFont="1" applyFill="1"/>
    <xf numFmtId="0" fontId="4" fillId="40" borderId="0" xfId="0" applyFont="1" applyFill="1" applyAlignment="1">
      <alignment vertical="top"/>
    </xf>
    <xf numFmtId="0" fontId="38" fillId="0" borderId="0" xfId="52" applyFont="1" applyAlignment="1">
      <alignment horizontal="left" wrapText="1"/>
    </xf>
    <xf numFmtId="0" fontId="38" fillId="0" borderId="0" xfId="52" applyFont="1" applyAlignment="1">
      <alignment wrapText="1"/>
    </xf>
    <xf numFmtId="0" fontId="0" fillId="0" borderId="0" xfId="0" applyAlignment="1">
      <alignment wrapText="1"/>
    </xf>
    <xf numFmtId="0" fontId="0" fillId="33" borderId="29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0" xfId="0" applyBorder="1" applyAlignment="1">
      <alignment horizontal="center" wrapText="1"/>
    </xf>
    <xf numFmtId="164" fontId="0" fillId="0" borderId="31" xfId="3" applyNumberFormat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42" fillId="0" borderId="0" xfId="47" applyFont="1" applyAlignment="1">
      <alignment horizontal="center" wrapText="1"/>
    </xf>
    <xf numFmtId="0" fontId="43" fillId="0" borderId="0" xfId="44" applyFont="1" applyAlignment="1">
      <alignment horizontal="center" wrapText="1"/>
    </xf>
    <xf numFmtId="0" fontId="33" fillId="0" borderId="0" xfId="52" applyAlignment="1" applyProtection="1">
      <alignment horizontal="center" wrapText="1"/>
      <protection locked="0"/>
    </xf>
    <xf numFmtId="0" fontId="31" fillId="0" borderId="0" xfId="47" applyFont="1" applyAlignment="1">
      <alignment horizontal="right" wrapText="1"/>
    </xf>
    <xf numFmtId="0" fontId="36" fillId="0" borderId="0" xfId="44" applyFont="1" applyAlignment="1">
      <alignment horizontal="right" wrapText="1"/>
    </xf>
    <xf numFmtId="0" fontId="31" fillId="0" borderId="0" xfId="47" applyFont="1" applyAlignment="1">
      <alignment horizontal="left" wrapText="1"/>
    </xf>
    <xf numFmtId="0" fontId="17" fillId="0" borderId="0" xfId="44" applyAlignment="1">
      <alignment horizontal="left" wrapText="1"/>
    </xf>
    <xf numFmtId="0" fontId="37" fillId="0" borderId="21" xfId="47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33" fillId="0" borderId="0" xfId="52" applyAlignment="1">
      <alignment horizontal="center" wrapText="1"/>
    </xf>
  </cellXfs>
  <cellStyles count="53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2" xr:uid="{00000000-0005-0000-0000-00001C000000}"/>
    <cellStyle name="Currency" xfId="2" builtinId="4"/>
    <cellStyle name="Currency 2" xfId="33" xr:uid="{00000000-0005-0000-0000-00001E000000}"/>
    <cellStyle name="Currency 3" xfId="34" xr:uid="{00000000-0005-0000-0000-00001F000000}"/>
    <cellStyle name="Explanatory Text 2" xfId="35" xr:uid="{00000000-0005-0000-0000-000020000000}"/>
    <cellStyle name="Good 2" xfId="36" xr:uid="{00000000-0005-0000-0000-000021000000}"/>
    <cellStyle name="Heading 1 2" xfId="37" xr:uid="{00000000-0005-0000-0000-000022000000}"/>
    <cellStyle name="Heading 2 2" xfId="38" xr:uid="{00000000-0005-0000-0000-000023000000}"/>
    <cellStyle name="Heading 3 2" xfId="39" xr:uid="{00000000-0005-0000-0000-000024000000}"/>
    <cellStyle name="Heading 4 2" xfId="40" xr:uid="{00000000-0005-0000-0000-000025000000}"/>
    <cellStyle name="Hyperlink" xfId="52" builtinId="8"/>
    <cellStyle name="Input 2" xfId="41" xr:uid="{00000000-0005-0000-0000-000027000000}"/>
    <cellStyle name="Linked Cell 2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2" xfId="45" xr:uid="{00000000-0005-0000-0000-00002C000000}"/>
    <cellStyle name="Normal 3" xfId="4" xr:uid="{00000000-0005-0000-0000-00002D000000}"/>
    <cellStyle name="Normal 3 2" xfId="46" xr:uid="{00000000-0005-0000-0000-00002E000000}"/>
    <cellStyle name="Normal 4" xfId="47" xr:uid="{00000000-0005-0000-0000-00002F000000}"/>
    <cellStyle name="Note 2" xfId="48" xr:uid="{00000000-0005-0000-0000-000030000000}"/>
    <cellStyle name="Output 2" xfId="49" xr:uid="{00000000-0005-0000-0000-000031000000}"/>
    <cellStyle name="Percent" xfId="3" builtinId="5"/>
    <cellStyle name="Total 2" xfId="50" xr:uid="{00000000-0005-0000-0000-000033000000}"/>
    <cellStyle name="Warning Text 2" xfId="51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05-40E2-B0AA-1A271F7051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Marion</c:v>
                </c:pt>
                <c:pt idx="1">
                  <c:v>Keokuk</c:v>
                </c:pt>
                <c:pt idx="2">
                  <c:v>Perry</c:v>
                </c:pt>
                <c:pt idx="3">
                  <c:v>Glenwood</c:v>
                </c:pt>
                <c:pt idx="4">
                  <c:v>Carlisle</c:v>
                </c:pt>
                <c:pt idx="5">
                  <c:v>Spencer</c:v>
                </c:pt>
                <c:pt idx="6">
                  <c:v>Denison</c:v>
                </c:pt>
                <c:pt idx="7">
                  <c:v>Boone</c:v>
                </c:pt>
                <c:pt idx="8">
                  <c:v>North Polk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Pella</c:v>
                </c:pt>
                <c:pt idx="12">
                  <c:v>Waverly-Shell Rock</c:v>
                </c:pt>
                <c:pt idx="13">
                  <c:v>Le Mars</c:v>
                </c:pt>
                <c:pt idx="14">
                  <c:v>Oskaloosa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Comp_DCPP!$G$15:$G$35</c:f>
              <c:numCache>
                <c:formatCode>_("$"* #,##0_);_("$"* \(#,##0\);_("$"* "-"??_);_(@_)</c:formatCode>
                <c:ptCount val="21"/>
                <c:pt idx="0">
                  <c:v>7702</c:v>
                </c:pt>
                <c:pt idx="1">
                  <c:v>7635</c:v>
                </c:pt>
                <c:pt idx="2">
                  <c:v>7635</c:v>
                </c:pt>
                <c:pt idx="3">
                  <c:v>7635</c:v>
                </c:pt>
                <c:pt idx="4">
                  <c:v>7635</c:v>
                </c:pt>
                <c:pt idx="5">
                  <c:v>7635</c:v>
                </c:pt>
                <c:pt idx="6">
                  <c:v>7635</c:v>
                </c:pt>
                <c:pt idx="7">
                  <c:v>7635</c:v>
                </c:pt>
                <c:pt idx="8">
                  <c:v>7635</c:v>
                </c:pt>
                <c:pt idx="9">
                  <c:v>7635</c:v>
                </c:pt>
                <c:pt idx="10">
                  <c:v>7635</c:v>
                </c:pt>
                <c:pt idx="11">
                  <c:v>7635</c:v>
                </c:pt>
                <c:pt idx="12">
                  <c:v>7635</c:v>
                </c:pt>
                <c:pt idx="13">
                  <c:v>7635</c:v>
                </c:pt>
                <c:pt idx="14">
                  <c:v>7635</c:v>
                </c:pt>
                <c:pt idx="15">
                  <c:v>7635</c:v>
                </c:pt>
                <c:pt idx="16">
                  <c:v>7635</c:v>
                </c:pt>
                <c:pt idx="17">
                  <c:v>7635</c:v>
                </c:pt>
                <c:pt idx="18">
                  <c:v>7636</c:v>
                </c:pt>
                <c:pt idx="19">
                  <c:v>7635</c:v>
                </c:pt>
                <c:pt idx="20">
                  <c:v>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5-40E2-B0AA-1A271F70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ECB-4914-953A-A9A711357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Marion</c:v>
                </c:pt>
                <c:pt idx="1">
                  <c:v>Keokuk</c:v>
                </c:pt>
                <c:pt idx="2">
                  <c:v>Perry</c:v>
                </c:pt>
                <c:pt idx="3">
                  <c:v>Glenwood</c:v>
                </c:pt>
                <c:pt idx="4">
                  <c:v>Carlisle</c:v>
                </c:pt>
                <c:pt idx="5">
                  <c:v>Spencer</c:v>
                </c:pt>
                <c:pt idx="6">
                  <c:v>Denison</c:v>
                </c:pt>
                <c:pt idx="7">
                  <c:v>Boone</c:v>
                </c:pt>
                <c:pt idx="8">
                  <c:v>North Polk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Pella</c:v>
                </c:pt>
                <c:pt idx="12">
                  <c:v>Waverly-Shell Rock</c:v>
                </c:pt>
                <c:pt idx="13">
                  <c:v>Le Mars</c:v>
                </c:pt>
                <c:pt idx="14">
                  <c:v>Oskaloosa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Comp_DCPP!$I$15:$I$35</c:f>
              <c:numCache>
                <c:formatCode>_("$"* #,##0_);_("$"* \(#,##0\);_("$"* "-"??_);_(@_)</c:formatCode>
                <c:ptCount val="21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B-4914-953A-A9A71135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9D9-4083-B38B-5F58DEE20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Fort Madison</c:v>
                </c:pt>
                <c:pt idx="1">
                  <c:v>Mount Pleasant</c:v>
                </c:pt>
                <c:pt idx="2">
                  <c:v>Ballard</c:v>
                </c:pt>
                <c:pt idx="3">
                  <c:v>Boone</c:v>
                </c:pt>
                <c:pt idx="4">
                  <c:v>Glenwood</c:v>
                </c:pt>
                <c:pt idx="5">
                  <c:v>Oskaloosa</c:v>
                </c:pt>
                <c:pt idx="6">
                  <c:v>North Polk</c:v>
                </c:pt>
                <c:pt idx="7">
                  <c:v>Denison</c:v>
                </c:pt>
                <c:pt idx="8">
                  <c:v>Spencer</c:v>
                </c:pt>
                <c:pt idx="9">
                  <c:v>Le Mars</c:v>
                </c:pt>
                <c:pt idx="10">
                  <c:v>Adel-Desoto-Minburn</c:v>
                </c:pt>
                <c:pt idx="11">
                  <c:v>Carlisle</c:v>
                </c:pt>
                <c:pt idx="12">
                  <c:v>Waverly-Shell Rock</c:v>
                </c:pt>
                <c:pt idx="13">
                  <c:v>Pella</c:v>
                </c:pt>
                <c:pt idx="14">
                  <c:v>Marion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Newton</c:v>
                </c:pt>
                <c:pt idx="18">
                  <c:v>Clear Creek-Amana</c:v>
                </c:pt>
                <c:pt idx="19">
                  <c:v>Lewis Central</c:v>
                </c:pt>
                <c:pt idx="20">
                  <c:v>Burlington</c:v>
                </c:pt>
              </c:strCache>
            </c:strRef>
          </c:cat>
          <c:val>
            <c:numRef>
              <c:f>ServedEnrComp_DCPP!$G$15:$G$35</c:f>
              <c:numCache>
                <c:formatCode>_("$"* #,##0_);_("$"* \(#,##0\);_("$"* "-"??_);_(@_)</c:formatCode>
                <c:ptCount val="21"/>
                <c:pt idx="0">
                  <c:v>7635</c:v>
                </c:pt>
                <c:pt idx="1">
                  <c:v>7635</c:v>
                </c:pt>
                <c:pt idx="2">
                  <c:v>7635</c:v>
                </c:pt>
                <c:pt idx="3">
                  <c:v>7635</c:v>
                </c:pt>
                <c:pt idx="4">
                  <c:v>7635</c:v>
                </c:pt>
                <c:pt idx="5">
                  <c:v>7635</c:v>
                </c:pt>
                <c:pt idx="6">
                  <c:v>7635</c:v>
                </c:pt>
                <c:pt idx="7">
                  <c:v>7635</c:v>
                </c:pt>
                <c:pt idx="8">
                  <c:v>7635</c:v>
                </c:pt>
                <c:pt idx="9">
                  <c:v>7635</c:v>
                </c:pt>
                <c:pt idx="10">
                  <c:v>7635</c:v>
                </c:pt>
                <c:pt idx="11">
                  <c:v>7635</c:v>
                </c:pt>
                <c:pt idx="12">
                  <c:v>7635</c:v>
                </c:pt>
                <c:pt idx="13">
                  <c:v>7635</c:v>
                </c:pt>
                <c:pt idx="14">
                  <c:v>7702</c:v>
                </c:pt>
                <c:pt idx="15">
                  <c:v>7635</c:v>
                </c:pt>
                <c:pt idx="16">
                  <c:v>7635</c:v>
                </c:pt>
                <c:pt idx="17">
                  <c:v>7635</c:v>
                </c:pt>
                <c:pt idx="18">
                  <c:v>7636</c:v>
                </c:pt>
                <c:pt idx="19">
                  <c:v>7635</c:v>
                </c:pt>
                <c:pt idx="20">
                  <c:v>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083-B38B-5F58DEE20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D8-45B0-87B4-00F38A195C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Fort Madison</c:v>
                </c:pt>
                <c:pt idx="1">
                  <c:v>Mount Pleasant</c:v>
                </c:pt>
                <c:pt idx="2">
                  <c:v>Ballard</c:v>
                </c:pt>
                <c:pt idx="3">
                  <c:v>Boone</c:v>
                </c:pt>
                <c:pt idx="4">
                  <c:v>Glenwood</c:v>
                </c:pt>
                <c:pt idx="5">
                  <c:v>Oskaloosa</c:v>
                </c:pt>
                <c:pt idx="6">
                  <c:v>North Polk</c:v>
                </c:pt>
                <c:pt idx="7">
                  <c:v>Denison</c:v>
                </c:pt>
                <c:pt idx="8">
                  <c:v>Spencer</c:v>
                </c:pt>
                <c:pt idx="9">
                  <c:v>Le Mars</c:v>
                </c:pt>
                <c:pt idx="10">
                  <c:v>Adel-Desoto-Minburn</c:v>
                </c:pt>
                <c:pt idx="11">
                  <c:v>Carlisle</c:v>
                </c:pt>
                <c:pt idx="12">
                  <c:v>Waverly-Shell Rock</c:v>
                </c:pt>
                <c:pt idx="13">
                  <c:v>Pella</c:v>
                </c:pt>
                <c:pt idx="14">
                  <c:v>Marion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Newton</c:v>
                </c:pt>
                <c:pt idx="18">
                  <c:v>Clear Creek-Amana</c:v>
                </c:pt>
                <c:pt idx="19">
                  <c:v>Lewis Central</c:v>
                </c:pt>
                <c:pt idx="20">
                  <c:v>Burlington</c:v>
                </c:pt>
              </c:strCache>
            </c:strRef>
          </c:cat>
          <c:val>
            <c:numRef>
              <c:f>ServedEnrComp_DCPP!$I$15:$I$35</c:f>
              <c:numCache>
                <c:formatCode>_("$"* #,##0_);_("$"* \(#,##0\);_("$"*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8-45B0-87B4-00F38A19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76200</xdr:colOff>
      <xdr:row>0</xdr:row>
      <xdr:rowOff>0</xdr:rowOff>
    </xdr:from>
    <xdr:to>
      <xdr:col>26</xdr:col>
      <xdr:colOff>72390</xdr:colOff>
      <xdr:row>3</xdr:row>
      <xdr:rowOff>40640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940" y="0"/>
          <a:ext cx="69342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167640</xdr:colOff>
      <xdr:row>3</xdr:row>
      <xdr:rowOff>125730</xdr:rowOff>
    </xdr:to>
    <xdr:pic>
      <xdr:nvPicPr>
        <xdr:cNvPr id="7" name="Picture 6" descr="Combined_Digital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0"/>
          <a:ext cx="69342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548A2-C2AC-4E53-BF20-8C297F1CE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9B1BC4-531D-4E2A-9BA1-C1DD04743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177800</xdr:colOff>
      <xdr:row>3</xdr:row>
      <xdr:rowOff>120650</xdr:rowOff>
    </xdr:to>
    <xdr:pic>
      <xdr:nvPicPr>
        <xdr:cNvPr id="4" name="Picture 3" descr="Combined_Digital.jpg">
          <a:extLst>
            <a:ext uri="{FF2B5EF4-FFF2-40B4-BE49-F238E27FC236}">
              <a16:creationId xmlns:a16="http://schemas.microsoft.com/office/drawing/2014/main" id="{A466864D-DDF6-4844-9718-CC36D88F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0"/>
          <a:ext cx="69342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106680</xdr:rowOff>
    </xdr:from>
    <xdr:to>
      <xdr:col>3</xdr:col>
      <xdr:colOff>1295400</xdr:colOff>
      <xdr:row>3</xdr:row>
      <xdr:rowOff>441960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304800"/>
          <a:ext cx="69342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1</xdr:row>
      <xdr:rowOff>76200</xdr:rowOff>
    </xdr:from>
    <xdr:to>
      <xdr:col>3</xdr:col>
      <xdr:colOff>1203960</xdr:colOff>
      <xdr:row>3</xdr:row>
      <xdr:rowOff>411480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274320"/>
          <a:ext cx="6934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8"/>
  <sheetViews>
    <sheetView tabSelected="1" workbookViewId="0">
      <selection activeCell="D14" sqref="D14:Z14"/>
    </sheetView>
  </sheetViews>
  <sheetFormatPr defaultRowHeight="14.4" x14ac:dyDescent="0.3"/>
  <cols>
    <col min="1" max="1" width="2.33203125" customWidth="1"/>
    <col min="2" max="2" width="13" customWidth="1"/>
    <col min="3" max="3" width="2.44140625" customWidth="1"/>
    <col min="4" max="4" width="8.88671875" customWidth="1"/>
    <col min="5" max="5" width="2.33203125" customWidth="1"/>
    <col min="6" max="6" width="8.109375" customWidth="1"/>
    <col min="7" max="7" width="1.6640625" customWidth="1"/>
    <col min="8" max="8" width="8.5546875" customWidth="1"/>
    <col min="9" max="9" width="1.44140625" customWidth="1"/>
    <col min="10" max="10" width="7.6640625" customWidth="1"/>
    <col min="11" max="11" width="2.109375" customWidth="1"/>
    <col min="12" max="12" width="8" bestFit="1" customWidth="1"/>
    <col min="13" max="13" width="1.44140625" customWidth="1"/>
    <col min="14" max="14" width="8" bestFit="1" customWidth="1"/>
    <col min="15" max="15" width="1.33203125" customWidth="1"/>
    <col min="16" max="16" width="8" bestFit="1" customWidth="1"/>
    <col min="17" max="17" width="1.33203125" customWidth="1"/>
    <col min="18" max="18" width="8" bestFit="1" customWidth="1"/>
    <col min="19" max="19" width="1.6640625" bestFit="1" customWidth="1"/>
    <col min="20" max="20" width="8" bestFit="1" customWidth="1"/>
    <col min="21" max="21" width="1.5546875" customWidth="1"/>
    <col min="22" max="22" width="8" bestFit="1" customWidth="1"/>
    <col min="23" max="23" width="1.6640625" bestFit="1" customWidth="1"/>
    <col min="24" max="24" width="8" bestFit="1" customWidth="1"/>
    <col min="25" max="25" width="1.33203125" customWidth="1"/>
    <col min="27" max="27" width="2" customWidth="1"/>
  </cols>
  <sheetData>
    <row r="1" spans="2:29" ht="18" x14ac:dyDescent="0.35">
      <c r="B1" s="29" t="s">
        <v>621</v>
      </c>
    </row>
    <row r="2" spans="2:29" ht="8.4" customHeight="1" x14ac:dyDescent="0.3"/>
    <row r="3" spans="2:29" ht="18" x14ac:dyDescent="0.35">
      <c r="B3" s="28" t="s">
        <v>335</v>
      </c>
    </row>
    <row r="4" spans="2:29" ht="6" customHeight="1" x14ac:dyDescent="0.35">
      <c r="B4" s="3"/>
    </row>
    <row r="5" spans="2:29" ht="30" customHeight="1" x14ac:dyDescent="0.3">
      <c r="B5" s="127" t="s">
        <v>336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</row>
    <row r="6" spans="2:29" ht="6.6" customHeight="1" x14ac:dyDescent="0.3"/>
    <row r="7" spans="2:29" ht="28.95" customHeight="1" x14ac:dyDescent="0.3">
      <c r="B7" s="127" t="s">
        <v>596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</row>
    <row r="8" spans="2:29" ht="9" customHeight="1" thickBot="1" x14ac:dyDescent="0.3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2:29" ht="6.6" customHeight="1" x14ac:dyDescent="0.3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2:29" x14ac:dyDescent="0.3">
      <c r="B10" s="15" t="s">
        <v>617</v>
      </c>
      <c r="D10" s="102">
        <f>data_drop!O3</f>
        <v>7635</v>
      </c>
      <c r="AA10" s="16"/>
    </row>
    <row r="11" spans="2:29" ht="6.6" customHeight="1" x14ac:dyDescent="0.3">
      <c r="B11" s="15"/>
      <c r="AA11" s="16"/>
    </row>
    <row r="12" spans="2:29" x14ac:dyDescent="0.3">
      <c r="B12" s="17"/>
      <c r="D12" s="18" t="s">
        <v>340</v>
      </c>
      <c r="E12" s="18"/>
      <c r="Z12" s="18" t="s">
        <v>341</v>
      </c>
      <c r="AA12" s="16"/>
    </row>
    <row r="13" spans="2:29" x14ac:dyDescent="0.3">
      <c r="B13" s="19" t="s">
        <v>337</v>
      </c>
      <c r="D13" s="106">
        <f>D10</f>
        <v>7635</v>
      </c>
      <c r="E13" s="20"/>
      <c r="F13" s="103">
        <f>D13+1</f>
        <v>7636</v>
      </c>
      <c r="G13" s="104" t="s">
        <v>549</v>
      </c>
      <c r="H13" s="105">
        <f>D13+data_drop!O7</f>
        <v>7663</v>
      </c>
      <c r="I13" s="5"/>
      <c r="J13" s="103">
        <f>H13+1</f>
        <v>7664</v>
      </c>
      <c r="K13" s="104" t="s">
        <v>549</v>
      </c>
      <c r="L13" s="105">
        <f>H13+data_drop!O7</f>
        <v>7691</v>
      </c>
      <c r="M13" s="5"/>
      <c r="N13" s="103">
        <f>L13+1</f>
        <v>7692</v>
      </c>
      <c r="O13" s="104" t="s">
        <v>549</v>
      </c>
      <c r="P13" s="105">
        <f>L13+data_drop!O7</f>
        <v>7719</v>
      </c>
      <c r="Q13" s="5"/>
      <c r="R13" s="103">
        <f>P13+1</f>
        <v>7720</v>
      </c>
      <c r="S13" s="104" t="s">
        <v>549</v>
      </c>
      <c r="T13" s="105">
        <f>P13+data_drop!O7</f>
        <v>7747</v>
      </c>
      <c r="U13" s="5"/>
      <c r="V13" s="103">
        <f>T13+1</f>
        <v>7748</v>
      </c>
      <c r="W13" s="104" t="s">
        <v>549</v>
      </c>
      <c r="X13" s="105">
        <f>V13-2+data_drop!O7</f>
        <v>7774</v>
      </c>
      <c r="Y13" s="5"/>
      <c r="Z13" s="109">
        <f>data_drop!O4</f>
        <v>7775</v>
      </c>
      <c r="AA13" s="21"/>
      <c r="AC13" s="115"/>
    </row>
    <row r="14" spans="2:29" x14ac:dyDescent="0.3">
      <c r="B14" s="22" t="s">
        <v>338</v>
      </c>
      <c r="C14" s="7"/>
      <c r="D14" s="107">
        <f>data_drop!O10</f>
        <v>223</v>
      </c>
      <c r="E14" s="8"/>
      <c r="F14" s="128">
        <f>data_drop!O11</f>
        <v>38</v>
      </c>
      <c r="G14" s="129"/>
      <c r="H14" s="130"/>
      <c r="I14" s="8"/>
      <c r="J14" s="128">
        <f>data_drop!O12</f>
        <v>29</v>
      </c>
      <c r="K14" s="129"/>
      <c r="L14" s="130"/>
      <c r="M14" s="8"/>
      <c r="N14" s="128">
        <f>data_drop!O13</f>
        <v>13</v>
      </c>
      <c r="O14" s="129"/>
      <c r="P14" s="130"/>
      <c r="Q14" s="8"/>
      <c r="R14" s="128">
        <f>data_drop!O14</f>
        <v>12</v>
      </c>
      <c r="S14" s="129"/>
      <c r="T14" s="130"/>
      <c r="U14" s="8"/>
      <c r="V14" s="128">
        <f>data_drop!O15</f>
        <v>6</v>
      </c>
      <c r="W14" s="129"/>
      <c r="X14" s="130"/>
      <c r="Y14" s="8"/>
      <c r="Z14" s="107">
        <f>data_drop!O16</f>
        <v>4</v>
      </c>
      <c r="AA14" s="16"/>
      <c r="AB14" s="6">
        <f>SUM(D14:Z14)</f>
        <v>325</v>
      </c>
    </row>
    <row r="15" spans="2:29" x14ac:dyDescent="0.3">
      <c r="B15" s="19" t="s">
        <v>339</v>
      </c>
      <c r="D15" s="108">
        <f>D14/$AB$14</f>
        <v>0.68615384615384611</v>
      </c>
      <c r="E15" s="23"/>
      <c r="F15" s="131">
        <f t="shared" ref="F15:Z15" si="0">F14/$AB$14</f>
        <v>0.11692307692307692</v>
      </c>
      <c r="G15" s="132"/>
      <c r="H15" s="133"/>
      <c r="I15" s="23"/>
      <c r="J15" s="131">
        <f t="shared" si="0"/>
        <v>8.9230769230769225E-2</v>
      </c>
      <c r="K15" s="132"/>
      <c r="L15" s="133"/>
      <c r="M15" s="23"/>
      <c r="N15" s="131">
        <f t="shared" si="0"/>
        <v>0.04</v>
      </c>
      <c r="O15" s="132"/>
      <c r="P15" s="133"/>
      <c r="Q15" s="23"/>
      <c r="R15" s="131">
        <f t="shared" si="0"/>
        <v>3.6923076923076927E-2</v>
      </c>
      <c r="S15" s="132"/>
      <c r="T15" s="133"/>
      <c r="U15" s="23"/>
      <c r="V15" s="131">
        <f t="shared" si="0"/>
        <v>1.8461538461538463E-2</v>
      </c>
      <c r="W15" s="132"/>
      <c r="X15" s="133"/>
      <c r="Y15" s="23"/>
      <c r="Z15" s="108">
        <f t="shared" si="0"/>
        <v>1.2307692307692308E-2</v>
      </c>
      <c r="AA15" s="16"/>
    </row>
    <row r="16" spans="2:29" ht="8.4" customHeight="1" thickBot="1" x14ac:dyDescent="0.35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</row>
    <row r="18" spans="2:26" x14ac:dyDescent="0.3">
      <c r="B18" s="125" t="s">
        <v>588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126"/>
      <c r="S18" s="127"/>
      <c r="T18" s="127"/>
      <c r="U18" s="127"/>
      <c r="V18" s="127"/>
      <c r="W18" s="127"/>
      <c r="X18" s="127"/>
      <c r="Y18" s="127"/>
      <c r="Z18" s="127"/>
    </row>
    <row r="19" spans="2:26" ht="6" customHeight="1" x14ac:dyDescent="0.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01"/>
      <c r="R19" s="101"/>
      <c r="S19" s="101"/>
      <c r="T19" s="101"/>
    </row>
    <row r="20" spans="2:26" ht="14.4" customHeight="1" x14ac:dyDescent="0.3">
      <c r="B20" s="125" t="s">
        <v>589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126"/>
      <c r="S20" s="127"/>
      <c r="T20" s="127"/>
      <c r="U20" s="127"/>
      <c r="V20" s="127"/>
      <c r="W20" s="127"/>
      <c r="X20" s="127"/>
      <c r="Y20" s="127"/>
      <c r="Z20" s="127"/>
    </row>
    <row r="21" spans="2:26" ht="7.2" customHeight="1" x14ac:dyDescent="0.3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26" ht="15.6" customHeight="1" x14ac:dyDescent="0.3">
      <c r="B22" s="125" t="s">
        <v>342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  <c r="R22" s="126"/>
      <c r="S22" s="127"/>
      <c r="T22" s="127"/>
      <c r="U22" s="127"/>
      <c r="V22" s="127"/>
      <c r="W22" s="127"/>
      <c r="X22" s="127"/>
      <c r="Y22" s="127"/>
      <c r="Z22" s="127"/>
    </row>
    <row r="23" spans="2:26" ht="8.4" customHeight="1" x14ac:dyDescent="0.3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2:26" ht="15.6" hidden="1" customHeight="1" x14ac:dyDescent="0.3">
      <c r="B24" s="125" t="s">
        <v>343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6"/>
      <c r="R24" s="126"/>
      <c r="S24" s="126"/>
      <c r="T24" s="126"/>
      <c r="U24" s="126"/>
      <c r="V24" s="126"/>
      <c r="W24" s="101"/>
      <c r="X24" s="101"/>
    </row>
    <row r="25" spans="2:26" ht="9.6" hidden="1" customHeight="1" x14ac:dyDescent="0.3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26" hidden="1" x14ac:dyDescent="0.3">
      <c r="B26" s="125" t="s">
        <v>548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  <c r="R26" s="126"/>
      <c r="S26" s="126"/>
      <c r="T26" s="126"/>
      <c r="U26" s="126"/>
      <c r="V26" s="126"/>
      <c r="W26" s="101"/>
      <c r="X26" s="101"/>
    </row>
    <row r="27" spans="2:26" hidden="1" x14ac:dyDescent="0.3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2:26" x14ac:dyDescent="0.3">
      <c r="B28" t="s">
        <v>496</v>
      </c>
    </row>
  </sheetData>
  <mergeCells count="17">
    <mergeCell ref="B20:Z20"/>
    <mergeCell ref="B22:Z22"/>
    <mergeCell ref="V14:X14"/>
    <mergeCell ref="V15:X15"/>
    <mergeCell ref="B26:V26"/>
    <mergeCell ref="B5:AA5"/>
    <mergeCell ref="B7:AA7"/>
    <mergeCell ref="B24:V24"/>
    <mergeCell ref="F14:H14"/>
    <mergeCell ref="F15:H15"/>
    <mergeCell ref="J14:L14"/>
    <mergeCell ref="J15:L15"/>
    <mergeCell ref="N14:P14"/>
    <mergeCell ref="N15:P15"/>
    <mergeCell ref="R14:T14"/>
    <mergeCell ref="R15:T15"/>
    <mergeCell ref="B18:Z18"/>
  </mergeCells>
  <hyperlinks>
    <hyperlink ref="B18:R18" location="Comp_DCPP!A1" display="Click here to select your district and comparison to like size districts" xr:uid="{00000000-0004-0000-0000-000000000000}"/>
    <hyperlink ref="B22:R22" location="All_Districts!A1" display="Click here for a list of all districts (sorted by district name)" xr:uid="{00000000-0004-0000-0000-000001000000}"/>
    <hyperlink ref="B24:V24" location="House_Dist_DCPP!A1" display="Click here to see a list that allows to see districts by a specific legislator (House Districts)" xr:uid="{00000000-0004-0000-0000-000002000000}"/>
    <hyperlink ref="B26:V26" location="Senate_Dist_DCPP!A1" display="Click here to see a list that allows to see districts by a specific legislator Senate Districts)" xr:uid="{00000000-0004-0000-0000-000003000000}"/>
    <hyperlink ref="B20:R20" location="ServedEnrComp_DCPP!A1" display="Click here to select your district and comparison to like size districts - based on Served Enrollment" xr:uid="{92D3668F-F317-4641-8988-67D724B5392F}"/>
  </hyperlinks>
  <pageMargins left="0.7" right="0.7" top="0.75" bottom="0.75" header="0.3" footer="0.3"/>
  <pageSetup orientation="landscape" r:id="rId1"/>
  <headerFooter>
    <oddFooter>&amp;LIASB:  &amp;F 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pageSetUpPr fitToPage="1"/>
  </sheetPr>
  <dimension ref="B1:P781"/>
  <sheetViews>
    <sheetView workbookViewId="0">
      <selection activeCell="R10" sqref="R10"/>
    </sheetView>
  </sheetViews>
  <sheetFormatPr defaultRowHeight="14.4" x14ac:dyDescent="0.3"/>
  <cols>
    <col min="1" max="1" width="1.33203125" customWidth="1"/>
    <col min="2" max="2" width="26" style="5" customWidth="1"/>
    <col min="3" max="3" width="1.33203125" customWidth="1"/>
    <col min="4" max="4" width="24.33203125" bestFit="1" customWidth="1"/>
    <col min="5" max="5" width="1.33203125" customWidth="1"/>
    <col min="6" max="6" width="13.6640625" customWidth="1"/>
    <col min="7" max="7" width="2" hidden="1" customWidth="1"/>
    <col min="8" max="8" width="1.88671875" customWidth="1"/>
    <col min="9" max="9" width="10.109375" bestFit="1" customWidth="1"/>
    <col min="10" max="10" width="2.109375" customWidth="1"/>
    <col min="11" max="11" width="10.109375" bestFit="1" customWidth="1"/>
    <col min="12" max="12" width="2" customWidth="1"/>
    <col min="13" max="13" width="16.6640625" customWidth="1"/>
    <col min="14" max="14" width="0" hidden="1" customWidth="1"/>
    <col min="15" max="15" width="3.6640625" hidden="1" customWidth="1"/>
    <col min="16" max="16" width="4.5546875" hidden="1" customWidth="1"/>
    <col min="17" max="17" width="10.5546875" customWidth="1"/>
  </cols>
  <sheetData>
    <row r="1" spans="2:16" ht="15.6" x14ac:dyDescent="0.3">
      <c r="B1" s="143" t="s">
        <v>533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2:16" ht="15.6" x14ac:dyDescent="0.3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5" t="s">
        <v>361</v>
      </c>
      <c r="L2" s="145"/>
      <c r="M2" s="145"/>
    </row>
    <row r="3" spans="2:16" ht="6" customHeight="1" x14ac:dyDescent="0.3"/>
    <row r="4" spans="2:16" ht="57.6" x14ac:dyDescent="0.3">
      <c r="B4" s="84" t="s">
        <v>448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hidden="1" x14ac:dyDescent="0.3">
      <c r="B5" s="5" t="str">
        <f>HouseDrop!C2</f>
        <v>Abdul-Samad, Ako</v>
      </c>
      <c r="D5" s="5" t="str">
        <f>HouseDrop!F2</f>
        <v>Des Moines Independent</v>
      </c>
      <c r="F5" s="80">
        <f>HouseDrop!I2</f>
        <v>32979.199999999997</v>
      </c>
      <c r="G5" s="80">
        <v>1</v>
      </c>
      <c r="I5" s="79">
        <f>HouseDrop!J2</f>
        <v>6732</v>
      </c>
      <c r="J5" s="79"/>
      <c r="K5" s="79">
        <f>HouseDrop!H2</f>
        <v>6664</v>
      </c>
      <c r="L5" s="79"/>
      <c r="M5" s="79">
        <f>HouseDrop!K2</f>
        <v>68</v>
      </c>
      <c r="N5">
        <f>IF(M5&gt;0,1,0)</f>
        <v>1</v>
      </c>
      <c r="O5">
        <f>IF(M5&lt;175,1,0)</f>
        <v>1</v>
      </c>
      <c r="P5">
        <v>1</v>
      </c>
    </row>
    <row r="6" spans="2:16" hidden="1" x14ac:dyDescent="0.3">
      <c r="B6" s="5" t="str">
        <f>HouseDrop!C3</f>
        <v>Anderson, Marti</v>
      </c>
      <c r="D6" s="5" t="str">
        <f>HouseDrop!F3</f>
        <v>Des Moines Independent</v>
      </c>
      <c r="F6" s="80">
        <f>HouseDrop!I3</f>
        <v>32979.199999999997</v>
      </c>
      <c r="G6" s="80">
        <v>1</v>
      </c>
      <c r="I6" s="79">
        <f>HouseDrop!J3</f>
        <v>6732</v>
      </c>
      <c r="J6" s="79"/>
      <c r="K6" s="79">
        <f>HouseDrop!H3</f>
        <v>6664</v>
      </c>
      <c r="L6" s="79"/>
      <c r="M6" s="79">
        <f>HouseDrop!K3</f>
        <v>68</v>
      </c>
      <c r="N6">
        <f>IF(M6&gt;0,1,0)</f>
        <v>1</v>
      </c>
      <c r="O6">
        <f>IF(M6&lt;175,1,0)</f>
        <v>1</v>
      </c>
      <c r="P6">
        <v>1</v>
      </c>
    </row>
    <row r="7" spans="2:16" hidden="1" x14ac:dyDescent="0.3">
      <c r="B7" s="5" t="str">
        <f>HouseDrop!C4</f>
        <v>Anderson, Marti</v>
      </c>
      <c r="D7" s="5" t="str">
        <f>HouseDrop!F4</f>
        <v>Johnston</v>
      </c>
      <c r="F7" s="80">
        <f>HouseDrop!I4</f>
        <v>6894.2</v>
      </c>
      <c r="G7" s="80">
        <v>1</v>
      </c>
      <c r="I7" s="79">
        <f>HouseDrop!J4</f>
        <v>6664</v>
      </c>
      <c r="J7" s="79"/>
      <c r="K7" s="79">
        <f>HouseDrop!H4</f>
        <v>6664</v>
      </c>
      <c r="L7" s="79"/>
      <c r="M7" s="79">
        <f>HouseDrop!K4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">
      <c r="B8" s="5" t="str">
        <f>HouseDrop!C5</f>
        <v>Bacon, Rob</v>
      </c>
      <c r="D8" s="5" t="str">
        <f>HouseDrop!F5</f>
        <v>Ames</v>
      </c>
      <c r="F8" s="80">
        <f>HouseDrop!I5</f>
        <v>4188</v>
      </c>
      <c r="G8" s="80">
        <v>1</v>
      </c>
      <c r="I8" s="79">
        <f>HouseDrop!J5</f>
        <v>6754</v>
      </c>
      <c r="J8" s="79"/>
      <c r="K8" s="79">
        <f>HouseDrop!H5</f>
        <v>6664</v>
      </c>
      <c r="L8" s="79"/>
      <c r="M8" s="79">
        <f>HouseDrop!K5</f>
        <v>90</v>
      </c>
      <c r="N8">
        <f t="shared" si="0"/>
        <v>1</v>
      </c>
      <c r="O8">
        <f t="shared" si="1"/>
        <v>1</v>
      </c>
      <c r="P8">
        <v>1</v>
      </c>
    </row>
    <row r="9" spans="2:16" x14ac:dyDescent="0.3">
      <c r="B9" s="5" t="str">
        <f>HouseDrop!C6</f>
        <v>Bacon, Rob</v>
      </c>
      <c r="D9" s="5" t="str">
        <f>HouseDrop!F6</f>
        <v>Ballard</v>
      </c>
      <c r="F9" s="80">
        <f>HouseDrop!I6</f>
        <v>1604</v>
      </c>
      <c r="G9" s="80">
        <v>1</v>
      </c>
      <c r="I9" s="79">
        <f>HouseDrop!J6</f>
        <v>6664</v>
      </c>
      <c r="J9" s="79"/>
      <c r="K9" s="79">
        <f>HouseDrop!H6</f>
        <v>6664</v>
      </c>
      <c r="L9" s="79"/>
      <c r="M9" s="79">
        <f>HouseDrop!K6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">
      <c r="B10" s="5" t="str">
        <f>HouseDrop!C7</f>
        <v>Bacon, Rob</v>
      </c>
      <c r="D10" s="5" t="str">
        <f>HouseDrop!F7</f>
        <v>Boone</v>
      </c>
      <c r="F10" s="80">
        <f>HouseDrop!I7</f>
        <v>2048.4</v>
      </c>
      <c r="G10" s="80">
        <v>1</v>
      </c>
      <c r="I10" s="79">
        <f>HouseDrop!J7</f>
        <v>6664</v>
      </c>
      <c r="J10" s="79"/>
      <c r="K10" s="79">
        <f>HouseDrop!H7</f>
        <v>6664</v>
      </c>
      <c r="L10" s="79"/>
      <c r="M10" s="79">
        <f>HouseDrop!K7</f>
        <v>0</v>
      </c>
      <c r="N10">
        <f t="shared" si="0"/>
        <v>0</v>
      </c>
      <c r="O10">
        <f t="shared" si="1"/>
        <v>1</v>
      </c>
      <c r="P10">
        <v>1</v>
      </c>
    </row>
    <row r="11" spans="2:16" x14ac:dyDescent="0.3">
      <c r="B11" s="5" t="str">
        <f>HouseDrop!C8</f>
        <v>Bacon, Rob</v>
      </c>
      <c r="D11" s="5" t="str">
        <f>HouseDrop!F8</f>
        <v>Fort Dodge</v>
      </c>
      <c r="F11" s="80">
        <f>HouseDrop!I8</f>
        <v>3710.6</v>
      </c>
      <c r="G11" s="80">
        <v>1</v>
      </c>
      <c r="I11" s="79">
        <f>HouseDrop!J8</f>
        <v>6691</v>
      </c>
      <c r="J11" s="79"/>
      <c r="K11" s="79">
        <f>HouseDrop!H8</f>
        <v>6664</v>
      </c>
      <c r="L11" s="79"/>
      <c r="M11" s="79">
        <f>HouseDrop!K8</f>
        <v>27</v>
      </c>
      <c r="N11">
        <f t="shared" si="0"/>
        <v>1</v>
      </c>
      <c r="O11">
        <f t="shared" si="1"/>
        <v>1</v>
      </c>
      <c r="P11">
        <v>1</v>
      </c>
    </row>
    <row r="12" spans="2:16" x14ac:dyDescent="0.3">
      <c r="B12" s="5" t="str">
        <f>HouseDrop!C9</f>
        <v>Bacon, Rob</v>
      </c>
      <c r="D12" s="5" t="str">
        <f>HouseDrop!F9</f>
        <v>Gilbert</v>
      </c>
      <c r="F12" s="80">
        <f>HouseDrop!I9</f>
        <v>1425.2</v>
      </c>
      <c r="G12" s="80">
        <v>1</v>
      </c>
      <c r="I12" s="79">
        <f>HouseDrop!J9</f>
        <v>6664</v>
      </c>
      <c r="J12" s="79"/>
      <c r="K12" s="79">
        <f>HouseDrop!H9</f>
        <v>6664</v>
      </c>
      <c r="L12" s="79"/>
      <c r="M12" s="79">
        <f>HouseDrop!K9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">
      <c r="B13" s="5" t="str">
        <f>HouseDrop!C10</f>
        <v>Bacon, Rob</v>
      </c>
      <c r="D13" s="5" t="str">
        <f>HouseDrop!F10</f>
        <v>Hubbard-Radcliffe</v>
      </c>
      <c r="F13" s="80">
        <f>HouseDrop!I10</f>
        <v>459.6</v>
      </c>
      <c r="G13" s="80">
        <v>1</v>
      </c>
      <c r="I13" s="79">
        <f>HouseDrop!J10</f>
        <v>6776</v>
      </c>
      <c r="J13" s="79"/>
      <c r="K13" s="79">
        <f>HouseDrop!H10</f>
        <v>6664</v>
      </c>
      <c r="L13" s="79"/>
      <c r="M13" s="79">
        <f>HouseDrop!K10</f>
        <v>112</v>
      </c>
      <c r="N13">
        <f t="shared" si="0"/>
        <v>1</v>
      </c>
      <c r="O13">
        <f t="shared" si="1"/>
        <v>1</v>
      </c>
      <c r="P13">
        <v>1</v>
      </c>
    </row>
    <row r="14" spans="2:16" x14ac:dyDescent="0.3">
      <c r="B14" s="5" t="str">
        <f>HouseDrop!C11</f>
        <v>Bacon, Rob</v>
      </c>
      <c r="D14" s="5" t="str">
        <f>HouseDrop!F11</f>
        <v>Madrid</v>
      </c>
      <c r="F14" s="80">
        <f>HouseDrop!I11</f>
        <v>672.5</v>
      </c>
      <c r="G14" s="80">
        <v>1</v>
      </c>
      <c r="I14" s="79">
        <f>HouseDrop!J11</f>
        <v>6664</v>
      </c>
      <c r="J14" s="79"/>
      <c r="K14" s="79">
        <f>HouseDrop!H11</f>
        <v>6664</v>
      </c>
      <c r="L14" s="79"/>
      <c r="M14" s="79">
        <f>HouseDrop!K11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">
      <c r="B15" s="5" t="str">
        <f>HouseDrop!C12</f>
        <v>Bacon, Rob</v>
      </c>
      <c r="D15" s="5" t="str">
        <f>HouseDrop!F12</f>
        <v>Nevada</v>
      </c>
      <c r="F15" s="80">
        <f>HouseDrop!I12</f>
        <v>1548.1</v>
      </c>
      <c r="G15" s="80">
        <v>1</v>
      </c>
      <c r="I15" s="79">
        <f>HouseDrop!J12</f>
        <v>6664</v>
      </c>
      <c r="J15" s="79"/>
      <c r="K15" s="79">
        <f>HouseDrop!H12</f>
        <v>6664</v>
      </c>
      <c r="L15" s="79"/>
      <c r="M15" s="79">
        <f>HouseDrop!K12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">
      <c r="B16" s="5" t="str">
        <f>HouseDrop!C13</f>
        <v>Bacon, Rob</v>
      </c>
      <c r="D16" s="5" t="str">
        <f>HouseDrop!F13</f>
        <v>Northeast Hamilton</v>
      </c>
      <c r="F16" s="80">
        <f>HouseDrop!I13</f>
        <v>195.3</v>
      </c>
      <c r="G16" s="80">
        <v>1</v>
      </c>
      <c r="I16" s="79">
        <f>HouseDrop!J13</f>
        <v>6834</v>
      </c>
      <c r="J16" s="79"/>
      <c r="K16" s="79">
        <f>HouseDrop!H13</f>
        <v>6664</v>
      </c>
      <c r="L16" s="79"/>
      <c r="M16" s="79">
        <f>HouseDrop!K13</f>
        <v>170</v>
      </c>
      <c r="N16">
        <f t="shared" si="0"/>
        <v>1</v>
      </c>
      <c r="O16">
        <f t="shared" si="1"/>
        <v>1</v>
      </c>
      <c r="P16">
        <v>1</v>
      </c>
    </row>
    <row r="17" spans="2:16" x14ac:dyDescent="0.3">
      <c r="B17" s="5" t="str">
        <f>HouseDrop!C14</f>
        <v>Bacon, Rob</v>
      </c>
      <c r="D17" s="5" t="str">
        <f>HouseDrop!F14</f>
        <v>North Polk</v>
      </c>
      <c r="F17" s="80">
        <f>HouseDrop!I14</f>
        <v>1565.3</v>
      </c>
      <c r="G17" s="80">
        <v>1</v>
      </c>
      <c r="I17" s="79">
        <f>HouseDrop!J14</f>
        <v>6664</v>
      </c>
      <c r="J17" s="79"/>
      <c r="K17" s="79">
        <f>HouseDrop!H14</f>
        <v>6664</v>
      </c>
      <c r="L17" s="79"/>
      <c r="M17" s="79">
        <f>HouseDrop!K14</f>
        <v>0</v>
      </c>
      <c r="N17">
        <f t="shared" si="0"/>
        <v>0</v>
      </c>
      <c r="O17">
        <f t="shared" si="1"/>
        <v>1</v>
      </c>
      <c r="P17">
        <v>1</v>
      </c>
    </row>
    <row r="18" spans="2:16" x14ac:dyDescent="0.3">
      <c r="B18" s="5" t="str">
        <f>HouseDrop!C15</f>
        <v>Bacon, Rob</v>
      </c>
      <c r="D18" s="5" t="str">
        <f>HouseDrop!F15</f>
        <v>Prairie Valley</v>
      </c>
      <c r="F18" s="80">
        <f>HouseDrop!I15</f>
        <v>590</v>
      </c>
      <c r="G18" s="80">
        <v>1</v>
      </c>
      <c r="I18" s="79">
        <f>HouseDrop!J15</f>
        <v>6784</v>
      </c>
      <c r="J18" s="79"/>
      <c r="K18" s="79">
        <f>HouseDrop!H15</f>
        <v>6664</v>
      </c>
      <c r="L18" s="79"/>
      <c r="M18" s="79">
        <f>HouseDrop!K15</f>
        <v>120</v>
      </c>
      <c r="N18">
        <f t="shared" si="0"/>
        <v>1</v>
      </c>
      <c r="O18">
        <f t="shared" si="1"/>
        <v>1</v>
      </c>
      <c r="P18">
        <v>1</v>
      </c>
    </row>
    <row r="19" spans="2:16" x14ac:dyDescent="0.3">
      <c r="B19" s="5" t="str">
        <f>HouseDrop!C16</f>
        <v>Bacon, Rob</v>
      </c>
      <c r="D19" s="5" t="str">
        <f>HouseDrop!F16</f>
        <v>Roland-Story</v>
      </c>
      <c r="F19" s="80">
        <f>HouseDrop!I16</f>
        <v>1015.1</v>
      </c>
      <c r="G19" s="80">
        <v>1</v>
      </c>
      <c r="I19" s="79">
        <f>HouseDrop!J16</f>
        <v>6664</v>
      </c>
      <c r="J19" s="79"/>
      <c r="K19" s="79">
        <f>HouseDrop!H16</f>
        <v>6664</v>
      </c>
      <c r="L19" s="79"/>
      <c r="M19" s="79">
        <f>HouseDrop!K16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x14ac:dyDescent="0.3">
      <c r="B20" s="5" t="str">
        <f>HouseDrop!C17</f>
        <v>Bacon, Rob</v>
      </c>
      <c r="D20" s="5" t="str">
        <f>HouseDrop!F17</f>
        <v>South Hamilton</v>
      </c>
      <c r="F20" s="80">
        <f>HouseDrop!I17</f>
        <v>638.20000000000005</v>
      </c>
      <c r="G20" s="80">
        <v>1</v>
      </c>
      <c r="I20" s="79">
        <f>HouseDrop!J17</f>
        <v>6726</v>
      </c>
      <c r="J20" s="79"/>
      <c r="K20" s="79">
        <f>HouseDrop!H17</f>
        <v>6664</v>
      </c>
      <c r="L20" s="79"/>
      <c r="M20" s="79">
        <f>HouseDrop!K17</f>
        <v>62</v>
      </c>
      <c r="N20">
        <f t="shared" si="0"/>
        <v>1</v>
      </c>
      <c r="O20">
        <f t="shared" si="1"/>
        <v>1</v>
      </c>
      <c r="P20">
        <v>1</v>
      </c>
    </row>
    <row r="21" spans="2:16" x14ac:dyDescent="0.3">
      <c r="B21" s="5" t="str">
        <f>HouseDrop!C18</f>
        <v>Bacon, Rob</v>
      </c>
      <c r="D21" s="5" t="str">
        <f>HouseDrop!F18</f>
        <v>Southeast Webster Grand</v>
      </c>
      <c r="F21" s="80">
        <f>HouseDrop!I18</f>
        <v>547.20000000000005</v>
      </c>
      <c r="G21" s="80">
        <v>1</v>
      </c>
      <c r="I21" s="79">
        <f>HouseDrop!J18</f>
        <v>6793</v>
      </c>
      <c r="J21" s="79"/>
      <c r="K21" s="79">
        <f>HouseDrop!H18</f>
        <v>6664</v>
      </c>
      <c r="L21" s="79"/>
      <c r="M21" s="79">
        <f>HouseDrop!K18</f>
        <v>129</v>
      </c>
      <c r="N21">
        <f t="shared" si="0"/>
        <v>1</v>
      </c>
      <c r="O21">
        <f t="shared" si="1"/>
        <v>1</v>
      </c>
      <c r="P21">
        <v>1</v>
      </c>
    </row>
    <row r="22" spans="2:16" x14ac:dyDescent="0.3">
      <c r="B22" s="5" t="str">
        <f>HouseDrop!C19</f>
        <v>Bacon, Rob</v>
      </c>
      <c r="D22" s="5" t="str">
        <f>HouseDrop!F19</f>
        <v>Stratford</v>
      </c>
      <c r="F22" s="80">
        <f>HouseDrop!I19</f>
        <v>160.69999999999999</v>
      </c>
      <c r="G22" s="80">
        <v>1</v>
      </c>
      <c r="I22" s="79">
        <f>HouseDrop!J19</f>
        <v>6839</v>
      </c>
      <c r="J22" s="79"/>
      <c r="K22" s="79">
        <f>HouseDrop!H19</f>
        <v>6664</v>
      </c>
      <c r="L22" s="79"/>
      <c r="M22" s="79">
        <f>HouseDrop!K19</f>
        <v>175</v>
      </c>
      <c r="N22">
        <f t="shared" si="0"/>
        <v>1</v>
      </c>
      <c r="O22">
        <f t="shared" si="1"/>
        <v>0</v>
      </c>
      <c r="P22">
        <v>1</v>
      </c>
    </row>
    <row r="23" spans="2:16" x14ac:dyDescent="0.3">
      <c r="B23" s="5" t="str">
        <f>HouseDrop!C20</f>
        <v>Bacon, Rob</v>
      </c>
      <c r="D23" s="5" t="str">
        <f>HouseDrop!F20</f>
        <v>United</v>
      </c>
      <c r="F23" s="80">
        <f>HouseDrop!I20</f>
        <v>361.5</v>
      </c>
      <c r="G23" s="80">
        <v>1</v>
      </c>
      <c r="I23" s="79">
        <f>HouseDrop!J20</f>
        <v>6664</v>
      </c>
      <c r="J23" s="79"/>
      <c r="K23" s="79">
        <f>HouseDrop!H20</f>
        <v>6664</v>
      </c>
      <c r="L23" s="79"/>
      <c r="M23" s="79">
        <f>HouseDrop!K20</f>
        <v>0</v>
      </c>
      <c r="N23">
        <f t="shared" si="0"/>
        <v>0</v>
      </c>
      <c r="O23">
        <f t="shared" si="1"/>
        <v>1</v>
      </c>
      <c r="P23">
        <v>1</v>
      </c>
    </row>
    <row r="24" spans="2:16" x14ac:dyDescent="0.3">
      <c r="B24" s="5" t="str">
        <f>HouseDrop!C21</f>
        <v>Bacon, Rob</v>
      </c>
      <c r="D24" s="5" t="str">
        <f>HouseDrop!F21</f>
        <v>Webster City</v>
      </c>
      <c r="F24" s="80">
        <f>HouseDrop!I21</f>
        <v>1543.7</v>
      </c>
      <c r="G24" s="80">
        <v>1</v>
      </c>
      <c r="I24" s="79">
        <f>HouseDrop!J21</f>
        <v>6664</v>
      </c>
      <c r="J24" s="79"/>
      <c r="K24" s="79">
        <f>HouseDrop!H21</f>
        <v>6664</v>
      </c>
      <c r="L24" s="79"/>
      <c r="M24" s="79">
        <f>HouseDrop!K21</f>
        <v>0</v>
      </c>
      <c r="N24">
        <f t="shared" si="0"/>
        <v>0</v>
      </c>
      <c r="O24">
        <f t="shared" si="1"/>
        <v>1</v>
      </c>
      <c r="P24">
        <v>1</v>
      </c>
    </row>
    <row r="25" spans="2:16" hidden="1" x14ac:dyDescent="0.3">
      <c r="B25" s="5" t="str">
        <f>HouseDrop!C22</f>
        <v>Baltimore, Chip</v>
      </c>
      <c r="D25" s="5" t="str">
        <f>HouseDrop!F22</f>
        <v>Boone</v>
      </c>
      <c r="F25" s="80">
        <f>HouseDrop!I22</f>
        <v>2048.4</v>
      </c>
      <c r="G25" s="80">
        <v>1</v>
      </c>
      <c r="I25" s="79">
        <f>HouseDrop!J22</f>
        <v>6664</v>
      </c>
      <c r="J25" s="79"/>
      <c r="K25" s="79">
        <f>HouseDrop!H22</f>
        <v>6664</v>
      </c>
      <c r="L25" s="79"/>
      <c r="M25" s="79">
        <f>HouseDrop!K22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">
      <c r="B26" s="5" t="str">
        <f>HouseDrop!C23</f>
        <v>Baltimore, Chip</v>
      </c>
      <c r="D26" s="5" t="str">
        <f>HouseDrop!F23</f>
        <v>Coon Rapids-Bayard</v>
      </c>
      <c r="F26" s="80">
        <f>HouseDrop!I23</f>
        <v>423.8</v>
      </c>
      <c r="G26" s="80">
        <v>1</v>
      </c>
      <c r="I26" s="79">
        <f>HouseDrop!J23</f>
        <v>6811</v>
      </c>
      <c r="J26" s="79"/>
      <c r="K26" s="79">
        <f>HouseDrop!H23</f>
        <v>6664</v>
      </c>
      <c r="L26" s="79"/>
      <c r="M26" s="79">
        <f>HouseDrop!K23</f>
        <v>147</v>
      </c>
      <c r="N26">
        <f t="shared" si="0"/>
        <v>1</v>
      </c>
      <c r="O26">
        <f t="shared" si="1"/>
        <v>1</v>
      </c>
      <c r="P26">
        <v>1</v>
      </c>
    </row>
    <row r="27" spans="2:16" hidden="1" x14ac:dyDescent="0.3">
      <c r="B27" s="5" t="str">
        <f>HouseDrop!C24</f>
        <v>Baltimore, Chip</v>
      </c>
      <c r="D27" s="5" t="str">
        <f>HouseDrop!F24</f>
        <v>Glidden-Ralston</v>
      </c>
      <c r="F27" s="80">
        <f>HouseDrop!I24</f>
        <v>267.10000000000002</v>
      </c>
      <c r="G27" s="80">
        <v>1</v>
      </c>
      <c r="I27" s="79">
        <f>HouseDrop!J24</f>
        <v>6667</v>
      </c>
      <c r="J27" s="79"/>
      <c r="K27" s="79">
        <f>HouseDrop!H24</f>
        <v>6664</v>
      </c>
      <c r="L27" s="79"/>
      <c r="M27" s="79">
        <f>HouseDrop!K24</f>
        <v>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">
      <c r="B28" s="5" t="str">
        <f>HouseDrop!C25</f>
        <v>Baltimore, Chip</v>
      </c>
      <c r="D28" s="5" t="str">
        <f>HouseDrop!F25</f>
        <v>Greene County</v>
      </c>
      <c r="F28" s="80">
        <f>HouseDrop!I25</f>
        <v>1248.4000000000001</v>
      </c>
      <c r="G28" s="80">
        <v>1</v>
      </c>
      <c r="I28" s="79">
        <f>HouseDrop!J25</f>
        <v>6738</v>
      </c>
      <c r="J28" s="79"/>
      <c r="K28" s="79">
        <f>HouseDrop!H25</f>
        <v>6664</v>
      </c>
      <c r="L28" s="79"/>
      <c r="M28" s="79">
        <f>HouseDrop!K25</f>
        <v>74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">
      <c r="B29" s="5" t="str">
        <f>HouseDrop!C26</f>
        <v>Baltimore, Chip</v>
      </c>
      <c r="D29" s="5" t="str">
        <f>HouseDrop!F26</f>
        <v>Madrid</v>
      </c>
      <c r="F29" s="80">
        <f>HouseDrop!I26</f>
        <v>672.5</v>
      </c>
      <c r="G29" s="80">
        <v>1</v>
      </c>
      <c r="I29" s="79">
        <f>HouseDrop!J26</f>
        <v>6664</v>
      </c>
      <c r="J29" s="79"/>
      <c r="K29" s="79">
        <f>HouseDrop!H26</f>
        <v>6664</v>
      </c>
      <c r="L29" s="79"/>
      <c r="M29" s="79">
        <f>HouseDrop!K26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">
      <c r="B30" s="5" t="str">
        <f>HouseDrop!C27</f>
        <v>Baltimore, Chip</v>
      </c>
      <c r="D30" s="5" t="str">
        <f>HouseDrop!F27</f>
        <v>Ogden</v>
      </c>
      <c r="F30" s="80">
        <f>HouseDrop!I27</f>
        <v>630.5</v>
      </c>
      <c r="G30" s="80">
        <v>1</v>
      </c>
      <c r="I30" s="79">
        <f>HouseDrop!J27</f>
        <v>6664</v>
      </c>
      <c r="J30" s="79"/>
      <c r="K30" s="79">
        <f>HouseDrop!H27</f>
        <v>6664</v>
      </c>
      <c r="L30" s="79"/>
      <c r="M30" s="79">
        <f>HouseDrop!K27</f>
        <v>0</v>
      </c>
      <c r="N30">
        <f t="shared" si="0"/>
        <v>0</v>
      </c>
      <c r="O30">
        <f t="shared" si="1"/>
        <v>1</v>
      </c>
      <c r="P30">
        <v>1</v>
      </c>
    </row>
    <row r="31" spans="2:16" hidden="1" x14ac:dyDescent="0.3">
      <c r="B31" s="5" t="str">
        <f>HouseDrop!C28</f>
        <v>Baltimore, Chip</v>
      </c>
      <c r="D31" s="5" t="str">
        <f>HouseDrop!F28</f>
        <v>Panorama</v>
      </c>
      <c r="F31" s="80">
        <f>HouseDrop!I28</f>
        <v>722.9</v>
      </c>
      <c r="G31" s="80">
        <v>1</v>
      </c>
      <c r="I31" s="79">
        <f>HouseDrop!J28</f>
        <v>6664</v>
      </c>
      <c r="J31" s="79"/>
      <c r="K31" s="79">
        <f>HouseDrop!H28</f>
        <v>6664</v>
      </c>
      <c r="L31" s="79"/>
      <c r="M31" s="79">
        <f>HouseDrop!K28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">
      <c r="B32" s="5" t="str">
        <f>HouseDrop!C29</f>
        <v>Baltimore, Chip</v>
      </c>
      <c r="D32" s="5" t="str">
        <f>HouseDrop!F29</f>
        <v>Paton-Churdan</v>
      </c>
      <c r="F32" s="80">
        <f>HouseDrop!I29</f>
        <v>194.3</v>
      </c>
      <c r="G32" s="80">
        <v>1</v>
      </c>
      <c r="I32" s="79">
        <f>HouseDrop!J29</f>
        <v>6831</v>
      </c>
      <c r="J32" s="79"/>
      <c r="K32" s="79">
        <f>HouseDrop!H29</f>
        <v>6664</v>
      </c>
      <c r="L32" s="79"/>
      <c r="M32" s="79">
        <f>HouseDrop!K29</f>
        <v>167</v>
      </c>
      <c r="N32">
        <f t="shared" si="0"/>
        <v>1</v>
      </c>
      <c r="O32">
        <f t="shared" si="1"/>
        <v>1</v>
      </c>
      <c r="P32">
        <v>1</v>
      </c>
    </row>
    <row r="33" spans="2:16" hidden="1" x14ac:dyDescent="0.3">
      <c r="B33" s="5" t="str">
        <f>HouseDrop!C30</f>
        <v>Baltimore, Chip</v>
      </c>
      <c r="D33" s="5" t="str">
        <f>HouseDrop!F30</f>
        <v>Perry</v>
      </c>
      <c r="F33" s="80">
        <f>HouseDrop!I30</f>
        <v>1834.8</v>
      </c>
      <c r="G33" s="80">
        <v>1</v>
      </c>
      <c r="I33" s="79">
        <f>HouseDrop!J30</f>
        <v>6665</v>
      </c>
      <c r="J33" s="79"/>
      <c r="K33" s="79">
        <f>HouseDrop!H30</f>
        <v>6664</v>
      </c>
      <c r="L33" s="79"/>
      <c r="M33" s="79">
        <f>HouseDrop!K30</f>
        <v>1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">
      <c r="B34" s="5" t="str">
        <f>HouseDrop!C31</f>
        <v>Baltimore, Chip</v>
      </c>
      <c r="D34" s="5" t="str">
        <f>HouseDrop!F31</f>
        <v>Prairie Valley</v>
      </c>
      <c r="F34" s="80">
        <f>HouseDrop!I31</f>
        <v>590</v>
      </c>
      <c r="G34" s="80">
        <v>1</v>
      </c>
      <c r="I34" s="79">
        <f>HouseDrop!J31</f>
        <v>6784</v>
      </c>
      <c r="J34" s="79"/>
      <c r="K34" s="79">
        <f>HouseDrop!H31</f>
        <v>6664</v>
      </c>
      <c r="L34" s="79"/>
      <c r="M34" s="79">
        <f>HouseDrop!K31</f>
        <v>120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">
      <c r="B35" s="5" t="str">
        <f>HouseDrop!C32</f>
        <v>Baltimore, Chip</v>
      </c>
      <c r="D35" s="5" t="str">
        <f>HouseDrop!F32</f>
        <v>South Central Calhoun</v>
      </c>
      <c r="F35" s="80">
        <f>HouseDrop!I32</f>
        <v>920.1</v>
      </c>
      <c r="G35" s="80">
        <v>1</v>
      </c>
      <c r="I35" s="79">
        <f>HouseDrop!J32</f>
        <v>6697</v>
      </c>
      <c r="J35" s="79"/>
      <c r="K35" s="79">
        <f>HouseDrop!H32</f>
        <v>6664</v>
      </c>
      <c r="L35" s="79"/>
      <c r="M35" s="79">
        <f>HouseDrop!K32</f>
        <v>33</v>
      </c>
      <c r="N35">
        <f t="shared" si="0"/>
        <v>1</v>
      </c>
      <c r="O35">
        <f t="shared" si="1"/>
        <v>1</v>
      </c>
      <c r="P35">
        <v>1</v>
      </c>
    </row>
    <row r="36" spans="2:16" hidden="1" x14ac:dyDescent="0.3">
      <c r="B36" s="5" t="str">
        <f>HouseDrop!C33</f>
        <v>Baltimore, Chip</v>
      </c>
      <c r="D36" s="5" t="str">
        <f>HouseDrop!F33</f>
        <v>Southeast Webster Grand</v>
      </c>
      <c r="F36" s="80">
        <f>HouseDrop!I33</f>
        <v>547.20000000000005</v>
      </c>
      <c r="G36" s="80">
        <v>1</v>
      </c>
      <c r="I36" s="79">
        <f>HouseDrop!J33</f>
        <v>6793</v>
      </c>
      <c r="J36" s="79"/>
      <c r="K36" s="79">
        <f>HouseDrop!H33</f>
        <v>6664</v>
      </c>
      <c r="L36" s="79"/>
      <c r="M36" s="79">
        <f>HouseDrop!K33</f>
        <v>129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">
      <c r="B37" s="5" t="str">
        <f>HouseDrop!C34</f>
        <v>Baltimore, Chip</v>
      </c>
      <c r="D37" s="5" t="str">
        <f>HouseDrop!F34</f>
        <v>United</v>
      </c>
      <c r="F37" s="80">
        <f>HouseDrop!I34</f>
        <v>361.5</v>
      </c>
      <c r="G37" s="80">
        <v>1</v>
      </c>
      <c r="I37" s="79">
        <f>HouseDrop!J34</f>
        <v>6664</v>
      </c>
      <c r="J37" s="79"/>
      <c r="K37" s="79">
        <f>HouseDrop!H34</f>
        <v>6664</v>
      </c>
      <c r="L37" s="79"/>
      <c r="M37" s="79">
        <f>HouseDrop!K34</f>
        <v>0</v>
      </c>
      <c r="N37">
        <f t="shared" si="0"/>
        <v>0</v>
      </c>
      <c r="O37">
        <f t="shared" si="1"/>
        <v>1</v>
      </c>
      <c r="P37">
        <v>1</v>
      </c>
    </row>
    <row r="38" spans="2:16" hidden="1" x14ac:dyDescent="0.3">
      <c r="B38" s="5" t="str">
        <f>HouseDrop!C35</f>
        <v>Baltimore, Chip</v>
      </c>
      <c r="D38" s="5" t="str">
        <f>HouseDrop!F35</f>
        <v>Woodward-Granger</v>
      </c>
      <c r="F38" s="80">
        <f>HouseDrop!I35</f>
        <v>950.3</v>
      </c>
      <c r="G38" s="80">
        <v>1</v>
      </c>
      <c r="I38" s="79">
        <f>HouseDrop!J35</f>
        <v>6756</v>
      </c>
      <c r="J38" s="79"/>
      <c r="K38" s="79">
        <f>HouseDrop!H35</f>
        <v>6664</v>
      </c>
      <c r="L38" s="79"/>
      <c r="M38" s="79">
        <f>HouseDrop!K35</f>
        <v>92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">
      <c r="B39" s="5" t="str">
        <f>HouseDrop!C36</f>
        <v>Baudler, Clel</v>
      </c>
      <c r="D39" s="5" t="str">
        <f>HouseDrop!F36</f>
        <v>Adair-Casey</v>
      </c>
      <c r="F39" s="80">
        <f>HouseDrop!I36</f>
        <v>300.2</v>
      </c>
      <c r="G39" s="80">
        <v>1</v>
      </c>
      <c r="I39" s="79">
        <f>HouseDrop!J36</f>
        <v>6664</v>
      </c>
      <c r="J39" s="79"/>
      <c r="K39" s="79">
        <f>HouseDrop!H36</f>
        <v>6664</v>
      </c>
      <c r="L39" s="79"/>
      <c r="M39" s="79">
        <f>HouseDrop!K36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">
      <c r="B40" s="5" t="str">
        <f>HouseDrop!C37</f>
        <v>Baudler, Clel</v>
      </c>
      <c r="D40" s="5" t="str">
        <f>HouseDrop!F37</f>
        <v>Adel DeSoto Minburn</v>
      </c>
      <c r="F40" s="80">
        <f>HouseDrop!I37</f>
        <v>1655.1</v>
      </c>
      <c r="G40" s="80">
        <v>1</v>
      </c>
      <c r="I40" s="79">
        <f>HouseDrop!J37</f>
        <v>6684</v>
      </c>
      <c r="J40" s="79"/>
      <c r="K40" s="79">
        <f>HouseDrop!H37</f>
        <v>6664</v>
      </c>
      <c r="L40" s="79"/>
      <c r="M40" s="79">
        <f>HouseDrop!K37</f>
        <v>20</v>
      </c>
      <c r="N40">
        <f t="shared" si="0"/>
        <v>1</v>
      </c>
      <c r="O40">
        <f t="shared" si="1"/>
        <v>1</v>
      </c>
      <c r="P40">
        <v>1</v>
      </c>
    </row>
    <row r="41" spans="2:16" hidden="1" x14ac:dyDescent="0.3">
      <c r="B41" s="5" t="str">
        <f>HouseDrop!C38</f>
        <v>Baudler, Clel</v>
      </c>
      <c r="D41" s="5" t="str">
        <f>HouseDrop!F38</f>
        <v>Atlantic</v>
      </c>
      <c r="F41" s="80">
        <f>HouseDrop!I38</f>
        <v>1384.7</v>
      </c>
      <c r="G41" s="80">
        <v>1</v>
      </c>
      <c r="I41" s="79">
        <f>HouseDrop!J38</f>
        <v>6668</v>
      </c>
      <c r="J41" s="79"/>
      <c r="K41" s="79">
        <f>HouseDrop!H38</f>
        <v>6664</v>
      </c>
      <c r="L41" s="79"/>
      <c r="M41" s="79">
        <f>HouseDrop!K38</f>
        <v>4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">
      <c r="B42" s="5" t="str">
        <f>HouseDrop!C39</f>
        <v>Baudler, Clel</v>
      </c>
      <c r="D42" s="5" t="str">
        <f>HouseDrop!F39</f>
        <v>Audubon</v>
      </c>
      <c r="F42" s="80">
        <f>HouseDrop!I39</f>
        <v>502.2</v>
      </c>
      <c r="G42" s="80">
        <v>1</v>
      </c>
      <c r="I42" s="79">
        <f>HouseDrop!J39</f>
        <v>6743</v>
      </c>
      <c r="J42" s="79"/>
      <c r="K42" s="79">
        <f>HouseDrop!H39</f>
        <v>6664</v>
      </c>
      <c r="L42" s="79"/>
      <c r="M42" s="79">
        <f>HouseDrop!K39</f>
        <v>79</v>
      </c>
      <c r="N42">
        <f t="shared" si="0"/>
        <v>1</v>
      </c>
      <c r="O42">
        <f t="shared" si="1"/>
        <v>1</v>
      </c>
      <c r="P42">
        <v>1</v>
      </c>
    </row>
    <row r="43" spans="2:16" hidden="1" x14ac:dyDescent="0.3">
      <c r="B43" s="5" t="str">
        <f>HouseDrop!C40</f>
        <v>Baudler, Clel</v>
      </c>
      <c r="D43" s="5" t="str">
        <f>HouseDrop!F40</f>
        <v>CAM</v>
      </c>
      <c r="F43" s="80">
        <f>HouseDrop!I40</f>
        <v>488.4</v>
      </c>
      <c r="G43" s="80">
        <v>1</v>
      </c>
      <c r="I43" s="79">
        <f>HouseDrop!J40</f>
        <v>6714</v>
      </c>
      <c r="J43" s="79"/>
      <c r="K43" s="79">
        <f>HouseDrop!H40</f>
        <v>6664</v>
      </c>
      <c r="L43" s="79"/>
      <c r="M43" s="79">
        <f>HouseDrop!K40</f>
        <v>50</v>
      </c>
      <c r="N43">
        <f t="shared" si="0"/>
        <v>1</v>
      </c>
      <c r="O43">
        <f t="shared" si="1"/>
        <v>1</v>
      </c>
      <c r="P43">
        <v>1</v>
      </c>
    </row>
    <row r="44" spans="2:16" hidden="1" x14ac:dyDescent="0.3">
      <c r="B44" s="5" t="str">
        <f>HouseDrop!C41</f>
        <v>Baudler, Clel</v>
      </c>
      <c r="D44" s="5" t="str">
        <f>HouseDrop!F41</f>
        <v>Coon Rapids-Bayard</v>
      </c>
      <c r="F44" s="80">
        <f>HouseDrop!I41</f>
        <v>423.8</v>
      </c>
      <c r="G44" s="80">
        <v>1</v>
      </c>
      <c r="I44" s="79">
        <f>HouseDrop!J41</f>
        <v>6811</v>
      </c>
      <c r="J44" s="79"/>
      <c r="K44" s="79">
        <f>HouseDrop!H41</f>
        <v>6664</v>
      </c>
      <c r="L44" s="79"/>
      <c r="M44" s="79">
        <f>HouseDrop!K41</f>
        <v>147</v>
      </c>
      <c r="N44">
        <f t="shared" si="0"/>
        <v>1</v>
      </c>
      <c r="O44">
        <f t="shared" si="1"/>
        <v>1</v>
      </c>
      <c r="P44">
        <v>1</v>
      </c>
    </row>
    <row r="45" spans="2:16" hidden="1" x14ac:dyDescent="0.3">
      <c r="B45" s="5" t="str">
        <f>HouseDrop!C42</f>
        <v>Baudler, Clel</v>
      </c>
      <c r="D45" s="5" t="str">
        <f>HouseDrop!F42</f>
        <v>Exira-Elk Horn-</v>
      </c>
      <c r="F45" s="80">
        <f>HouseDrop!I42</f>
        <v>442.5</v>
      </c>
      <c r="G45" s="80">
        <v>1</v>
      </c>
      <c r="I45" s="79">
        <f>HouseDrop!J42</f>
        <v>6748</v>
      </c>
      <c r="J45" s="79"/>
      <c r="K45" s="79">
        <f>HouseDrop!H42</f>
        <v>6664</v>
      </c>
      <c r="L45" s="79"/>
      <c r="M45" s="79">
        <f>HouseDrop!K42</f>
        <v>84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">
      <c r="B46" s="5" t="str">
        <f>HouseDrop!C43</f>
        <v>Baudler, Clel</v>
      </c>
      <c r="D46" s="5" t="str">
        <f>HouseDrop!F43</f>
        <v>Nodaway Valley</v>
      </c>
      <c r="F46" s="80">
        <f>HouseDrop!I43</f>
        <v>663.5</v>
      </c>
      <c r="G46" s="80">
        <v>1</v>
      </c>
      <c r="I46" s="79">
        <f>HouseDrop!J43</f>
        <v>6701</v>
      </c>
      <c r="J46" s="79"/>
      <c r="K46" s="79">
        <f>HouseDrop!H43</f>
        <v>6664</v>
      </c>
      <c r="L46" s="79"/>
      <c r="M46" s="79">
        <f>HouseDrop!K43</f>
        <v>37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">
      <c r="B47" s="5" t="str">
        <f>HouseDrop!C44</f>
        <v>Baudler, Clel</v>
      </c>
      <c r="D47" s="5" t="str">
        <f>HouseDrop!F44</f>
        <v>Guthrie Center</v>
      </c>
      <c r="F47" s="80">
        <f>HouseDrop!I44</f>
        <v>463.3</v>
      </c>
      <c r="G47" s="80">
        <v>1</v>
      </c>
      <c r="I47" s="79">
        <f>HouseDrop!J44</f>
        <v>6688</v>
      </c>
      <c r="J47" s="79"/>
      <c r="K47" s="79">
        <f>HouseDrop!H44</f>
        <v>6664</v>
      </c>
      <c r="L47" s="79"/>
      <c r="M47" s="79">
        <f>HouseDrop!K44</f>
        <v>24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">
      <c r="B48" s="5" t="str">
        <f>HouseDrop!C45</f>
        <v>Baudler, Clel</v>
      </c>
      <c r="D48" s="5" t="str">
        <f>HouseDrop!F45</f>
        <v>Orient-Macksburg</v>
      </c>
      <c r="F48" s="80">
        <f>HouseDrop!I45</f>
        <v>192</v>
      </c>
      <c r="G48" s="80">
        <v>1</v>
      </c>
      <c r="I48" s="79">
        <f>HouseDrop!J45</f>
        <v>6664</v>
      </c>
      <c r="J48" s="79"/>
      <c r="K48" s="79">
        <f>HouseDrop!H45</f>
        <v>6664</v>
      </c>
      <c r="L48" s="79"/>
      <c r="M48" s="79">
        <f>HouseDrop!K45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">
      <c r="B49" s="5" t="str">
        <f>HouseDrop!C46</f>
        <v>Baudler, Clel</v>
      </c>
      <c r="D49" s="5" t="str">
        <f>HouseDrop!F46</f>
        <v>Panorama</v>
      </c>
      <c r="F49" s="80">
        <f>HouseDrop!I46</f>
        <v>722.9</v>
      </c>
      <c r="G49" s="80">
        <v>1</v>
      </c>
      <c r="I49" s="79">
        <f>HouseDrop!J46</f>
        <v>6664</v>
      </c>
      <c r="J49" s="79"/>
      <c r="K49" s="79">
        <f>HouseDrop!H46</f>
        <v>6664</v>
      </c>
      <c r="L49" s="79"/>
      <c r="M49" s="79">
        <f>HouseDrop!K46</f>
        <v>0</v>
      </c>
      <c r="N49">
        <f t="shared" si="0"/>
        <v>0</v>
      </c>
      <c r="O49">
        <f t="shared" si="1"/>
        <v>1</v>
      </c>
      <c r="P49">
        <v>1</v>
      </c>
    </row>
    <row r="50" spans="2:16" hidden="1" x14ac:dyDescent="0.3">
      <c r="B50" s="5" t="str">
        <f>HouseDrop!C47</f>
        <v>Baudler, Clel</v>
      </c>
      <c r="D50" s="5" t="str">
        <f>HouseDrop!F47</f>
        <v>Perry</v>
      </c>
      <c r="F50" s="80">
        <f>HouseDrop!I47</f>
        <v>1834.8</v>
      </c>
      <c r="G50" s="80">
        <v>1</v>
      </c>
      <c r="I50" s="79">
        <f>HouseDrop!J47</f>
        <v>6665</v>
      </c>
      <c r="J50" s="79"/>
      <c r="K50" s="79">
        <f>HouseDrop!H47</f>
        <v>6664</v>
      </c>
      <c r="L50" s="79"/>
      <c r="M50" s="79">
        <f>HouseDrop!K47</f>
        <v>1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">
      <c r="B51" s="5" t="str">
        <f>HouseDrop!C48</f>
        <v>Baudler, Clel</v>
      </c>
      <c r="D51" s="5" t="str">
        <f>HouseDrop!F48</f>
        <v>West Central Valley</v>
      </c>
      <c r="F51" s="80">
        <f>HouseDrop!I48</f>
        <v>899</v>
      </c>
      <c r="G51" s="80">
        <v>1</v>
      </c>
      <c r="I51" s="79">
        <f>HouseDrop!J48</f>
        <v>6730</v>
      </c>
      <c r="J51" s="79"/>
      <c r="K51" s="79">
        <f>HouseDrop!H48</f>
        <v>6664</v>
      </c>
      <c r="L51" s="79"/>
      <c r="M51" s="79">
        <f>HouseDrop!K48</f>
        <v>66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">
      <c r="B52" s="5" t="str">
        <f>HouseDrop!C49</f>
        <v>Baxter, Terry</v>
      </c>
      <c r="D52" s="5" t="str">
        <f>HouseDrop!F49</f>
        <v>Algona</v>
      </c>
      <c r="F52" s="80">
        <f>HouseDrop!I49</f>
        <v>1327.9</v>
      </c>
      <c r="G52" s="80">
        <v>1</v>
      </c>
      <c r="I52" s="79">
        <f>HouseDrop!J49</f>
        <v>6697</v>
      </c>
      <c r="J52" s="79"/>
      <c r="K52" s="79">
        <f>HouseDrop!H49</f>
        <v>6664</v>
      </c>
      <c r="L52" s="79"/>
      <c r="M52" s="79">
        <f>HouseDrop!K49</f>
        <v>33</v>
      </c>
      <c r="N52">
        <f t="shared" si="0"/>
        <v>1</v>
      </c>
      <c r="O52">
        <f t="shared" si="1"/>
        <v>1</v>
      </c>
      <c r="P52">
        <v>1</v>
      </c>
    </row>
    <row r="53" spans="2:16" hidden="1" x14ac:dyDescent="0.3">
      <c r="B53" s="5" t="str">
        <f>HouseDrop!C50</f>
        <v>Baxter, Terry</v>
      </c>
      <c r="D53" s="5" t="str">
        <f>HouseDrop!F50</f>
        <v>North Union</v>
      </c>
      <c r="F53" s="80">
        <f>HouseDrop!I50</f>
        <v>421.1</v>
      </c>
      <c r="G53" s="80">
        <v>1</v>
      </c>
      <c r="I53" s="79">
        <f>HouseDrop!J50</f>
        <v>6734</v>
      </c>
      <c r="J53" s="79"/>
      <c r="K53" s="79">
        <f>HouseDrop!H50</f>
        <v>6664</v>
      </c>
      <c r="L53" s="79"/>
      <c r="M53" s="79">
        <f>HouseDrop!K50</f>
        <v>70</v>
      </c>
      <c r="N53">
        <f t="shared" si="0"/>
        <v>1</v>
      </c>
      <c r="O53">
        <f t="shared" si="1"/>
        <v>1</v>
      </c>
      <c r="P53">
        <v>1</v>
      </c>
    </row>
    <row r="54" spans="2:16" hidden="1" x14ac:dyDescent="0.3">
      <c r="B54" s="5" t="str">
        <f>HouseDrop!C51</f>
        <v>Baxter, Terry</v>
      </c>
      <c r="D54" s="5" t="str">
        <f>HouseDrop!F51</f>
        <v>Belmond-Klemme</v>
      </c>
      <c r="F54" s="80">
        <f>HouseDrop!I51</f>
        <v>812.2</v>
      </c>
      <c r="G54" s="80">
        <v>1</v>
      </c>
      <c r="I54" s="79">
        <f>HouseDrop!J51</f>
        <v>6669</v>
      </c>
      <c r="J54" s="79"/>
      <c r="K54" s="79">
        <f>HouseDrop!H51</f>
        <v>6664</v>
      </c>
      <c r="L54" s="79"/>
      <c r="M54" s="79">
        <f>HouseDrop!K51</f>
        <v>5</v>
      </c>
      <c r="N54">
        <f t="shared" si="0"/>
        <v>1</v>
      </c>
      <c r="O54">
        <f t="shared" si="1"/>
        <v>1</v>
      </c>
      <c r="P54">
        <v>1</v>
      </c>
    </row>
    <row r="55" spans="2:16" hidden="1" x14ac:dyDescent="0.3">
      <c r="B55" s="5" t="str">
        <f>HouseDrop!C52</f>
        <v>Baxter, Terry</v>
      </c>
      <c r="D55" s="5" t="str">
        <f>HouseDrop!F52</f>
        <v>West Hancock</v>
      </c>
      <c r="F55" s="80">
        <f>HouseDrop!I52</f>
        <v>564.70000000000005</v>
      </c>
      <c r="G55" s="80">
        <v>1</v>
      </c>
      <c r="I55" s="79">
        <f>HouseDrop!J52</f>
        <v>6682</v>
      </c>
      <c r="J55" s="79"/>
      <c r="K55" s="79">
        <f>HouseDrop!H52</f>
        <v>6664</v>
      </c>
      <c r="L55" s="79"/>
      <c r="M55" s="79">
        <f>HouseDrop!K52</f>
        <v>18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">
      <c r="B56" s="5" t="str">
        <f>HouseDrop!C53</f>
        <v>Baxter, Terry</v>
      </c>
      <c r="D56" s="5" t="str">
        <f>HouseDrop!F53</f>
        <v>North Iowa</v>
      </c>
      <c r="F56" s="80">
        <f>HouseDrop!I53</f>
        <v>476.5</v>
      </c>
      <c r="G56" s="80">
        <v>1</v>
      </c>
      <c r="I56" s="79">
        <f>HouseDrop!J53</f>
        <v>6773</v>
      </c>
      <c r="J56" s="79"/>
      <c r="K56" s="79">
        <f>HouseDrop!H53</f>
        <v>6664</v>
      </c>
      <c r="L56" s="79"/>
      <c r="M56" s="79">
        <f>HouseDrop!K53</f>
        <v>109</v>
      </c>
      <c r="N56">
        <f t="shared" si="0"/>
        <v>1</v>
      </c>
      <c r="O56">
        <f t="shared" si="1"/>
        <v>1</v>
      </c>
      <c r="P56">
        <v>1</v>
      </c>
    </row>
    <row r="57" spans="2:16" hidden="1" x14ac:dyDescent="0.3">
      <c r="B57" s="5" t="str">
        <f>HouseDrop!C54</f>
        <v>Baxter, Terry</v>
      </c>
      <c r="D57" s="5" t="str">
        <f>HouseDrop!F54</f>
        <v>CAL</v>
      </c>
      <c r="F57" s="80">
        <f>HouseDrop!I54</f>
        <v>261.2</v>
      </c>
      <c r="G57" s="80">
        <v>1</v>
      </c>
      <c r="I57" s="79">
        <f>HouseDrop!J54</f>
        <v>6834</v>
      </c>
      <c r="J57" s="79"/>
      <c r="K57" s="79">
        <f>HouseDrop!H54</f>
        <v>6664</v>
      </c>
      <c r="L57" s="79"/>
      <c r="M57" s="79">
        <f>HouseDrop!K54</f>
        <v>170</v>
      </c>
      <c r="N57">
        <f t="shared" si="0"/>
        <v>1</v>
      </c>
      <c r="O57">
        <f t="shared" si="1"/>
        <v>1</v>
      </c>
      <c r="P57">
        <v>1</v>
      </c>
    </row>
    <row r="58" spans="2:16" hidden="1" x14ac:dyDescent="0.3">
      <c r="B58" s="5" t="str">
        <f>HouseDrop!C55</f>
        <v>Baxter, Terry</v>
      </c>
      <c r="D58" s="5" t="str">
        <f>HouseDrop!F55</f>
        <v>Clarion-Goldfield-Dows</v>
      </c>
      <c r="F58" s="80">
        <f>HouseDrop!I55</f>
        <v>966.7</v>
      </c>
      <c r="G58" s="80">
        <v>1</v>
      </c>
      <c r="I58" s="79">
        <f>HouseDrop!J55</f>
        <v>6699</v>
      </c>
      <c r="J58" s="79"/>
      <c r="K58" s="79">
        <f>HouseDrop!H55</f>
        <v>6664</v>
      </c>
      <c r="L58" s="79"/>
      <c r="M58" s="79">
        <f>HouseDrop!K55</f>
        <v>35</v>
      </c>
      <c r="N58">
        <f t="shared" si="0"/>
        <v>1</v>
      </c>
      <c r="O58">
        <f t="shared" si="1"/>
        <v>1</v>
      </c>
      <c r="P58">
        <v>1</v>
      </c>
    </row>
    <row r="59" spans="2:16" hidden="1" x14ac:dyDescent="0.3">
      <c r="B59" s="5" t="str">
        <f>HouseDrop!C56</f>
        <v>Baxter, Terry</v>
      </c>
      <c r="D59" s="5" t="str">
        <f>HouseDrop!F56</f>
        <v>Eagle Grove</v>
      </c>
      <c r="F59" s="80">
        <f>HouseDrop!I56</f>
        <v>851.7</v>
      </c>
      <c r="G59" s="80">
        <v>1</v>
      </c>
      <c r="I59" s="79">
        <f>HouseDrop!J56</f>
        <v>6782</v>
      </c>
      <c r="J59" s="79"/>
      <c r="K59" s="79">
        <f>HouseDrop!H56</f>
        <v>6664</v>
      </c>
      <c r="L59" s="79"/>
      <c r="M59" s="79">
        <f>HouseDrop!K56</f>
        <v>118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">
      <c r="B60" s="5" t="str">
        <f>HouseDrop!C57</f>
        <v>Baxter, Terry</v>
      </c>
      <c r="D60" s="5" t="str">
        <f>HouseDrop!F57</f>
        <v>Forest City</v>
      </c>
      <c r="F60" s="80">
        <f>HouseDrop!I57</f>
        <v>1105.3</v>
      </c>
      <c r="G60" s="80">
        <v>1</v>
      </c>
      <c r="I60" s="79">
        <f>HouseDrop!J57</f>
        <v>6671</v>
      </c>
      <c r="J60" s="79"/>
      <c r="K60" s="79">
        <f>HouseDrop!H57</f>
        <v>6664</v>
      </c>
      <c r="L60" s="79"/>
      <c r="M60" s="79">
        <f>HouseDrop!K57</f>
        <v>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">
      <c r="B61" s="5" t="str">
        <f>HouseDrop!C58</f>
        <v>Baxter, Terry</v>
      </c>
      <c r="D61" s="5" t="str">
        <f>HouseDrop!F58</f>
        <v>Garner-Hayfield-Ventura</v>
      </c>
      <c r="F61" s="80">
        <f>HouseDrop!I58</f>
        <v>879.2</v>
      </c>
      <c r="G61" s="80">
        <v>1</v>
      </c>
      <c r="I61" s="79">
        <f>HouseDrop!J58</f>
        <v>6691</v>
      </c>
      <c r="J61" s="79"/>
      <c r="K61" s="79">
        <f>HouseDrop!H58</f>
        <v>6664</v>
      </c>
      <c r="L61" s="79"/>
      <c r="M61" s="79">
        <f>HouseDrop!K58</f>
        <v>27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">
      <c r="B62" s="5" t="str">
        <f>HouseDrop!C59</f>
        <v>Baxter, Terry</v>
      </c>
      <c r="D62" s="5" t="str">
        <f>HouseDrop!F59</f>
        <v>Humboldt</v>
      </c>
      <c r="F62" s="80">
        <f>HouseDrop!I59</f>
        <v>1198.0999999999999</v>
      </c>
      <c r="G62" s="80">
        <v>1</v>
      </c>
      <c r="I62" s="79">
        <f>HouseDrop!J59</f>
        <v>6664</v>
      </c>
      <c r="J62" s="79"/>
      <c r="K62" s="79">
        <f>HouseDrop!H59</f>
        <v>6664</v>
      </c>
      <c r="L62" s="79"/>
      <c r="M62" s="79">
        <f>HouseDrop!K59</f>
        <v>0</v>
      </c>
      <c r="N62">
        <f t="shared" si="0"/>
        <v>0</v>
      </c>
      <c r="O62">
        <f t="shared" si="1"/>
        <v>1</v>
      </c>
      <c r="P62">
        <v>1</v>
      </c>
    </row>
    <row r="63" spans="2:16" hidden="1" x14ac:dyDescent="0.3">
      <c r="B63" s="5" t="str">
        <f>HouseDrop!C60</f>
        <v>Baxter, Terry</v>
      </c>
      <c r="D63" s="5" t="str">
        <f>HouseDrop!F60</f>
        <v>LuVerne</v>
      </c>
      <c r="F63" s="80">
        <f>HouseDrop!I60</f>
        <v>153.5</v>
      </c>
      <c r="G63" s="80">
        <v>1</v>
      </c>
      <c r="I63" s="79">
        <f>HouseDrop!J60</f>
        <v>6839</v>
      </c>
      <c r="J63" s="79"/>
      <c r="K63" s="79">
        <f>HouseDrop!H60</f>
        <v>6664</v>
      </c>
      <c r="L63" s="79"/>
      <c r="M63" s="79">
        <f>HouseDrop!K60</f>
        <v>175</v>
      </c>
      <c r="N63">
        <f t="shared" si="0"/>
        <v>1</v>
      </c>
      <c r="O63">
        <f t="shared" si="1"/>
        <v>0</v>
      </c>
      <c r="P63">
        <v>1</v>
      </c>
    </row>
    <row r="64" spans="2:16" hidden="1" x14ac:dyDescent="0.3">
      <c r="B64" s="5" t="str">
        <f>HouseDrop!C61</f>
        <v>Baxter, Terry</v>
      </c>
      <c r="D64" s="5" t="str">
        <f>HouseDrop!F61</f>
        <v>Northeast Hamilton</v>
      </c>
      <c r="F64" s="80">
        <f>HouseDrop!I61</f>
        <v>195.3</v>
      </c>
      <c r="G64" s="80">
        <v>1</v>
      </c>
      <c r="I64" s="79">
        <f>HouseDrop!J61</f>
        <v>6834</v>
      </c>
      <c r="J64" s="79"/>
      <c r="K64" s="79">
        <f>HouseDrop!H61</f>
        <v>6664</v>
      </c>
      <c r="L64" s="79"/>
      <c r="M64" s="79">
        <f>HouseDrop!K61</f>
        <v>170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">
      <c r="B65" s="5" t="str">
        <f>HouseDrop!C62</f>
        <v>Baxter, Terry</v>
      </c>
      <c r="D65" s="5" t="str">
        <f>HouseDrop!F62</f>
        <v>North Kossuth</v>
      </c>
      <c r="F65" s="80">
        <f>HouseDrop!I62</f>
        <v>261.60000000000002</v>
      </c>
      <c r="G65" s="80">
        <v>1</v>
      </c>
      <c r="I65" s="79">
        <f>HouseDrop!J62</f>
        <v>6701</v>
      </c>
      <c r="J65" s="79"/>
      <c r="K65" s="79">
        <f>HouseDrop!H62</f>
        <v>6664</v>
      </c>
      <c r="L65" s="79"/>
      <c r="M65" s="79">
        <f>HouseDrop!K62</f>
        <v>37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">
      <c r="B66" s="5" t="str">
        <f>HouseDrop!C63</f>
        <v>Baxter, Terry</v>
      </c>
      <c r="D66" s="5" t="str">
        <f>HouseDrop!F63</f>
        <v>West Fork CSD</v>
      </c>
      <c r="F66" s="80">
        <f>HouseDrop!I63</f>
        <v>703.1</v>
      </c>
      <c r="G66" s="80">
        <v>1</v>
      </c>
      <c r="I66" s="79">
        <f>HouseDrop!J63</f>
        <v>6720</v>
      </c>
      <c r="J66" s="79"/>
      <c r="K66" s="79">
        <f>HouseDrop!H63</f>
        <v>6664</v>
      </c>
      <c r="L66" s="79"/>
      <c r="M66" s="79">
        <f>HouseDrop!K63</f>
        <v>56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">
      <c r="B67" s="5" t="str">
        <f>HouseDrop!C64</f>
        <v>Baxter, Terry</v>
      </c>
      <c r="D67" s="5" t="str">
        <f>HouseDrop!F64</f>
        <v>Twin Rivers</v>
      </c>
      <c r="F67" s="80">
        <f>HouseDrop!I64</f>
        <v>162</v>
      </c>
      <c r="G67" s="80">
        <v>1</v>
      </c>
      <c r="I67" s="79">
        <f>HouseDrop!J64</f>
        <v>6839</v>
      </c>
      <c r="J67" s="79"/>
      <c r="K67" s="79">
        <f>HouseDrop!H64</f>
        <v>6664</v>
      </c>
      <c r="L67" s="79"/>
      <c r="M67" s="79">
        <f>HouseDrop!K64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">
      <c r="B68" s="5" t="str">
        <f>HouseDrop!C65</f>
        <v>Baxter, Terry</v>
      </c>
      <c r="D68" s="5" t="str">
        <f>HouseDrop!F65</f>
        <v>Webster City</v>
      </c>
      <c r="F68" s="80">
        <f>HouseDrop!I65</f>
        <v>1543.7</v>
      </c>
      <c r="G68" s="80">
        <v>1</v>
      </c>
      <c r="I68" s="79">
        <f>HouseDrop!J65</f>
        <v>6664</v>
      </c>
      <c r="J68" s="79"/>
      <c r="K68" s="79">
        <f>HouseDrop!H65</f>
        <v>6664</v>
      </c>
      <c r="L68" s="79"/>
      <c r="M68" s="79">
        <f>HouseDrop!K65</f>
        <v>0</v>
      </c>
      <c r="N68">
        <f t="shared" si="0"/>
        <v>0</v>
      </c>
      <c r="O68">
        <f t="shared" si="1"/>
        <v>1</v>
      </c>
      <c r="P68">
        <v>1</v>
      </c>
    </row>
    <row r="69" spans="2:16" hidden="1" x14ac:dyDescent="0.3">
      <c r="B69" s="5" t="str">
        <f>HouseDrop!C66</f>
        <v>Baxter, Terry</v>
      </c>
      <c r="D69" s="5" t="str">
        <f>HouseDrop!F66</f>
        <v>West Bend-Mallard</v>
      </c>
      <c r="F69" s="80">
        <f>HouseDrop!I66</f>
        <v>317.89999999999998</v>
      </c>
      <c r="G69" s="80">
        <v>1</v>
      </c>
      <c r="I69" s="79">
        <f>HouseDrop!J66</f>
        <v>6716</v>
      </c>
      <c r="J69" s="79"/>
      <c r="K69" s="79">
        <f>HouseDrop!H66</f>
        <v>6664</v>
      </c>
      <c r="L69" s="79"/>
      <c r="M69" s="79">
        <f>HouseDrop!K66</f>
        <v>52</v>
      </c>
      <c r="N69">
        <f t="shared" si="0"/>
        <v>1</v>
      </c>
      <c r="O69">
        <f t="shared" si="1"/>
        <v>1</v>
      </c>
      <c r="P69">
        <v>1</v>
      </c>
    </row>
    <row r="70" spans="2:16" hidden="1" x14ac:dyDescent="0.3">
      <c r="B70" s="5" t="str">
        <f>HouseDrop!C67</f>
        <v>Bearinger, Bruce</v>
      </c>
      <c r="D70" s="5" t="str">
        <f>HouseDrop!F67</f>
        <v>Union</v>
      </c>
      <c r="F70" s="80">
        <f>HouseDrop!I67</f>
        <v>1102.4000000000001</v>
      </c>
      <c r="G70" s="80">
        <v>1</v>
      </c>
      <c r="I70" s="79">
        <f>HouseDrop!J67</f>
        <v>6746</v>
      </c>
      <c r="J70" s="79"/>
      <c r="K70" s="79">
        <f>HouseDrop!H67</f>
        <v>6664</v>
      </c>
      <c r="L70" s="79"/>
      <c r="M70" s="79">
        <f>HouseDrop!K67</f>
        <v>82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">
      <c r="B71" s="5" t="str">
        <f>HouseDrop!C68</f>
        <v>Bearinger, Bruce</v>
      </c>
      <c r="D71" s="5" t="str">
        <f>HouseDrop!F68</f>
        <v>East Buchanan</v>
      </c>
      <c r="F71" s="80">
        <f>HouseDrop!I68</f>
        <v>582.6</v>
      </c>
      <c r="G71" s="80">
        <v>1</v>
      </c>
      <c r="I71" s="79">
        <f>HouseDrop!J68</f>
        <v>6664</v>
      </c>
      <c r="J71" s="79"/>
      <c r="K71" s="79">
        <f>HouseDrop!H68</f>
        <v>6664</v>
      </c>
      <c r="L71" s="79"/>
      <c r="M71" s="79">
        <f>HouseDrop!K68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">
      <c r="B72" s="5" t="str">
        <f>HouseDrop!C69</f>
        <v>Bearinger, Bruce</v>
      </c>
      <c r="D72" s="5" t="str">
        <f>HouseDrop!F69</f>
        <v>Independence</v>
      </c>
      <c r="F72" s="80">
        <f>HouseDrop!I69</f>
        <v>1412</v>
      </c>
      <c r="G72" s="80">
        <v>1</v>
      </c>
      <c r="I72" s="79">
        <f>HouseDrop!J69</f>
        <v>6664</v>
      </c>
      <c r="J72" s="79"/>
      <c r="K72" s="79">
        <f>HouseDrop!H69</f>
        <v>6664</v>
      </c>
      <c r="L72" s="79"/>
      <c r="M72" s="79">
        <f>HouseDrop!K69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">
      <c r="B73" s="5" t="str">
        <f>HouseDrop!C70</f>
        <v>Bearinger, Bruce</v>
      </c>
      <c r="D73" s="5" t="str">
        <f>HouseDrop!F70</f>
        <v>Jesup</v>
      </c>
      <c r="F73" s="80">
        <f>HouseDrop!I70</f>
        <v>886</v>
      </c>
      <c r="G73" s="80">
        <v>1</v>
      </c>
      <c r="I73" s="79">
        <f>HouseDrop!J70</f>
        <v>6664</v>
      </c>
      <c r="J73" s="79"/>
      <c r="K73" s="79">
        <f>HouseDrop!H70</f>
        <v>6664</v>
      </c>
      <c r="L73" s="79"/>
      <c r="M73" s="79">
        <f>HouseDrop!K70</f>
        <v>0</v>
      </c>
      <c r="N73">
        <f t="shared" si="2"/>
        <v>0</v>
      </c>
      <c r="O73">
        <f t="shared" si="3"/>
        <v>1</v>
      </c>
      <c r="P73">
        <v>1</v>
      </c>
    </row>
    <row r="74" spans="2:16" hidden="1" x14ac:dyDescent="0.3">
      <c r="B74" s="5" t="str">
        <f>HouseDrop!C71</f>
        <v>Bearinger, Bruce</v>
      </c>
      <c r="D74" s="5" t="str">
        <f>HouseDrop!F71</f>
        <v>North Fayette</v>
      </c>
      <c r="F74" s="80">
        <f>HouseDrop!I71</f>
        <v>753.7</v>
      </c>
      <c r="G74" s="80">
        <v>1</v>
      </c>
      <c r="I74" s="79">
        <f>HouseDrop!J71</f>
        <v>6786</v>
      </c>
      <c r="J74" s="79"/>
      <c r="K74" s="79">
        <f>HouseDrop!H71</f>
        <v>6664</v>
      </c>
      <c r="L74" s="79"/>
      <c r="M74" s="79">
        <f>HouseDrop!K71</f>
        <v>122</v>
      </c>
      <c r="N74">
        <f t="shared" si="2"/>
        <v>1</v>
      </c>
      <c r="O74">
        <f t="shared" si="3"/>
        <v>1</v>
      </c>
      <c r="P74">
        <v>1</v>
      </c>
    </row>
    <row r="75" spans="2:16" hidden="1" x14ac:dyDescent="0.3">
      <c r="B75" s="5" t="str">
        <f>HouseDrop!C72</f>
        <v>Bearinger, Bruce</v>
      </c>
      <c r="D75" s="5" t="str">
        <f>HouseDrop!F72</f>
        <v>Oelwein</v>
      </c>
      <c r="F75" s="80">
        <f>HouseDrop!I72</f>
        <v>1282.2</v>
      </c>
      <c r="G75" s="80">
        <v>1</v>
      </c>
      <c r="I75" s="79">
        <f>HouseDrop!J72</f>
        <v>6705</v>
      </c>
      <c r="J75" s="79"/>
      <c r="K75" s="79">
        <f>HouseDrop!H72</f>
        <v>6664</v>
      </c>
      <c r="L75" s="79"/>
      <c r="M75" s="79">
        <f>HouseDrop!K72</f>
        <v>41</v>
      </c>
      <c r="N75">
        <f t="shared" si="2"/>
        <v>1</v>
      </c>
      <c r="O75">
        <f t="shared" si="3"/>
        <v>1</v>
      </c>
      <c r="P75">
        <v>1</v>
      </c>
    </row>
    <row r="76" spans="2:16" hidden="1" x14ac:dyDescent="0.3">
      <c r="B76" s="5" t="str">
        <f>HouseDrop!C73</f>
        <v>Bearinger, Bruce</v>
      </c>
      <c r="D76" s="5" t="str">
        <f>HouseDrop!F73</f>
        <v>Starmont</v>
      </c>
      <c r="F76" s="80">
        <f>HouseDrop!I73</f>
        <v>633.4</v>
      </c>
      <c r="G76" s="80">
        <v>1</v>
      </c>
      <c r="I76" s="79">
        <f>HouseDrop!J73</f>
        <v>6678</v>
      </c>
      <c r="J76" s="79"/>
      <c r="K76" s="79">
        <f>HouseDrop!H73</f>
        <v>6664</v>
      </c>
      <c r="L76" s="79"/>
      <c r="M76" s="79">
        <f>HouseDrop!K73</f>
        <v>14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">
      <c r="B77" s="5" t="str">
        <f>HouseDrop!C74</f>
        <v>Bearinger, Bruce</v>
      </c>
      <c r="D77" s="5" t="str">
        <f>HouseDrop!F74</f>
        <v>Sumner-Fredericksburg</v>
      </c>
      <c r="F77" s="80">
        <f>HouseDrop!I74</f>
        <v>821.4</v>
      </c>
      <c r="G77" s="80">
        <v>1</v>
      </c>
      <c r="I77" s="79">
        <f>HouseDrop!J74</f>
        <v>6664</v>
      </c>
      <c r="J77" s="79"/>
      <c r="K77" s="79">
        <f>HouseDrop!H74</f>
        <v>6664</v>
      </c>
      <c r="L77" s="79"/>
      <c r="M77" s="79">
        <f>HouseDrop!K74</f>
        <v>0</v>
      </c>
      <c r="N77">
        <f t="shared" si="2"/>
        <v>0</v>
      </c>
      <c r="O77">
        <f t="shared" si="3"/>
        <v>1</v>
      </c>
      <c r="P77">
        <v>1</v>
      </c>
    </row>
    <row r="78" spans="2:16" hidden="1" x14ac:dyDescent="0.3">
      <c r="B78" s="5" t="str">
        <f>HouseDrop!C75</f>
        <v>Bearinger, Bruce</v>
      </c>
      <c r="D78" s="5" t="str">
        <f>HouseDrop!F75</f>
        <v>Valley</v>
      </c>
      <c r="F78" s="80">
        <f>HouseDrop!I75</f>
        <v>376.2</v>
      </c>
      <c r="G78" s="80">
        <v>1</v>
      </c>
      <c r="I78" s="79">
        <f>HouseDrop!J75</f>
        <v>6687</v>
      </c>
      <c r="J78" s="79"/>
      <c r="K78" s="79">
        <f>HouseDrop!H75</f>
        <v>6664</v>
      </c>
      <c r="L78" s="79"/>
      <c r="M78" s="79">
        <f>HouseDrop!K75</f>
        <v>23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">
      <c r="B79" s="5" t="str">
        <f>HouseDrop!C76</f>
        <v>Bearinger, Bruce</v>
      </c>
      <c r="D79" s="5" t="str">
        <f>HouseDrop!F76</f>
        <v>Vinton-Shellsburg</v>
      </c>
      <c r="F79" s="80">
        <f>HouseDrop!I76</f>
        <v>1534.5</v>
      </c>
      <c r="G79" s="80">
        <v>1</v>
      </c>
      <c r="I79" s="79">
        <f>HouseDrop!J76</f>
        <v>6664</v>
      </c>
      <c r="J79" s="79"/>
      <c r="K79" s="79">
        <f>HouseDrop!H76</f>
        <v>6664</v>
      </c>
      <c r="L79" s="79"/>
      <c r="M79" s="79">
        <f>HouseDrop!K76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">
      <c r="B80" s="5" t="str">
        <f>HouseDrop!C77</f>
        <v>Bearinger, Bruce</v>
      </c>
      <c r="D80" s="5" t="str">
        <f>HouseDrop!F77</f>
        <v>Wapsie Valley</v>
      </c>
      <c r="F80" s="80">
        <f>HouseDrop!I77</f>
        <v>672</v>
      </c>
      <c r="G80" s="80">
        <v>1</v>
      </c>
      <c r="I80" s="79">
        <f>HouseDrop!J77</f>
        <v>6710</v>
      </c>
      <c r="J80" s="79"/>
      <c r="K80" s="79">
        <f>HouseDrop!H77</f>
        <v>6664</v>
      </c>
      <c r="L80" s="79"/>
      <c r="M80" s="79">
        <f>HouseDrop!K77</f>
        <v>46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">
      <c r="B81" s="5" t="str">
        <f>HouseDrop!C78</f>
        <v>Bearinger, Bruce</v>
      </c>
      <c r="D81" s="5" t="str">
        <f>HouseDrop!F78</f>
        <v>West Central</v>
      </c>
      <c r="F81" s="80">
        <f>HouseDrop!I78</f>
        <v>257.2</v>
      </c>
      <c r="G81" s="80">
        <v>1</v>
      </c>
      <c r="I81" s="79">
        <f>HouseDrop!J78</f>
        <v>6664</v>
      </c>
      <c r="J81" s="79"/>
      <c r="K81" s="79">
        <f>HouseDrop!H78</f>
        <v>6664</v>
      </c>
      <c r="L81" s="79"/>
      <c r="M81" s="79">
        <f>HouseDrop!K78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">
      <c r="B82" s="5" t="str">
        <f>HouseDrop!C79</f>
        <v>Bennett, Liz</v>
      </c>
      <c r="D82" s="5" t="str">
        <f>HouseDrop!F79</f>
        <v>Cedar Rapids</v>
      </c>
      <c r="F82" s="80">
        <f>HouseDrop!I79</f>
        <v>17091.7</v>
      </c>
      <c r="G82" s="80">
        <v>1</v>
      </c>
      <c r="I82" s="79">
        <f>HouseDrop!J79</f>
        <v>6664</v>
      </c>
      <c r="J82" s="79"/>
      <c r="K82" s="79">
        <f>HouseDrop!H79</f>
        <v>6664</v>
      </c>
      <c r="L82" s="79"/>
      <c r="M82" s="79">
        <f>HouseDrop!K79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">
      <c r="B83" s="5" t="str">
        <f>HouseDrop!C80</f>
        <v>Bennett, Liz</v>
      </c>
      <c r="D83" s="5" t="str">
        <f>HouseDrop!F80</f>
        <v>College</v>
      </c>
      <c r="F83" s="80">
        <f>HouseDrop!I80</f>
        <v>5086.6000000000004</v>
      </c>
      <c r="G83" s="80">
        <v>1</v>
      </c>
      <c r="I83" s="79">
        <f>HouseDrop!J80</f>
        <v>6664</v>
      </c>
      <c r="J83" s="79"/>
      <c r="K83" s="79">
        <f>HouseDrop!H80</f>
        <v>6664</v>
      </c>
      <c r="L83" s="79"/>
      <c r="M83" s="79">
        <f>HouseDrop!K80</f>
        <v>0</v>
      </c>
      <c r="N83">
        <f t="shared" si="2"/>
        <v>0</v>
      </c>
      <c r="O83">
        <f t="shared" si="3"/>
        <v>1</v>
      </c>
      <c r="P83">
        <v>1</v>
      </c>
    </row>
    <row r="84" spans="2:16" hidden="1" x14ac:dyDescent="0.3">
      <c r="B84" s="5" t="str">
        <f>HouseDrop!C81</f>
        <v>Bennett, Liz</v>
      </c>
      <c r="D84" s="5" t="str">
        <f>HouseDrop!F81</f>
        <v>Linn-Mar</v>
      </c>
      <c r="F84" s="80">
        <f>HouseDrop!I81</f>
        <v>7312.5</v>
      </c>
      <c r="G84" s="80">
        <v>1</v>
      </c>
      <c r="I84" s="79">
        <f>HouseDrop!J81</f>
        <v>6665</v>
      </c>
      <c r="J84" s="79"/>
      <c r="K84" s="79">
        <f>HouseDrop!H81</f>
        <v>6664</v>
      </c>
      <c r="L84" s="79"/>
      <c r="M84" s="79">
        <f>HouseDrop!K81</f>
        <v>1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">
      <c r="B85" s="5" t="str">
        <f>HouseDrop!C82</f>
        <v>Bennett, Liz</v>
      </c>
      <c r="D85" s="5" t="str">
        <f>HouseDrop!F82</f>
        <v>Mount Vernon</v>
      </c>
      <c r="F85" s="80">
        <f>HouseDrop!I82</f>
        <v>1124.2</v>
      </c>
      <c r="G85" s="80">
        <v>1</v>
      </c>
      <c r="I85" s="79">
        <f>HouseDrop!J82</f>
        <v>6664</v>
      </c>
      <c r="J85" s="79"/>
      <c r="K85" s="79">
        <f>HouseDrop!H82</f>
        <v>6664</v>
      </c>
      <c r="L85" s="79"/>
      <c r="M85" s="79">
        <f>HouseDrop!K82</f>
        <v>0</v>
      </c>
      <c r="N85">
        <f t="shared" si="2"/>
        <v>0</v>
      </c>
      <c r="O85">
        <f t="shared" si="3"/>
        <v>1</v>
      </c>
      <c r="P85">
        <v>1</v>
      </c>
    </row>
    <row r="86" spans="2:16" hidden="1" x14ac:dyDescent="0.3">
      <c r="B86" s="5" t="str">
        <f>HouseDrop!C83</f>
        <v>Bergan, Michael</v>
      </c>
      <c r="D86" s="5" t="str">
        <f>HouseDrop!F83</f>
        <v>Allamakee</v>
      </c>
      <c r="F86" s="80">
        <f>HouseDrop!I83</f>
        <v>1104.7</v>
      </c>
      <c r="G86" s="80">
        <v>1</v>
      </c>
      <c r="I86" s="79">
        <f>HouseDrop!J83</f>
        <v>6746</v>
      </c>
      <c r="J86" s="79"/>
      <c r="K86" s="79">
        <f>HouseDrop!H83</f>
        <v>6664</v>
      </c>
      <c r="L86" s="79"/>
      <c r="M86" s="79">
        <f>HouseDrop!K83</f>
        <v>82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">
      <c r="B87" s="5" t="str">
        <f>HouseDrop!C84</f>
        <v>Bergan, Michael</v>
      </c>
      <c r="D87" s="5" t="str">
        <f>HouseDrop!F84</f>
        <v>Central</v>
      </c>
      <c r="F87" s="80">
        <f>HouseDrop!I84</f>
        <v>433.3</v>
      </c>
      <c r="G87" s="80">
        <v>1</v>
      </c>
      <c r="I87" s="79">
        <f>HouseDrop!J84</f>
        <v>6664</v>
      </c>
      <c r="J87" s="79"/>
      <c r="K87" s="79">
        <f>HouseDrop!H84</f>
        <v>6664</v>
      </c>
      <c r="L87" s="79"/>
      <c r="M87" s="79">
        <f>HouseDrop!K84</f>
        <v>0</v>
      </c>
      <c r="N87">
        <f t="shared" si="2"/>
        <v>0</v>
      </c>
      <c r="O87">
        <f t="shared" si="3"/>
        <v>1</v>
      </c>
      <c r="P87">
        <v>1</v>
      </c>
    </row>
    <row r="88" spans="2:16" hidden="1" x14ac:dyDescent="0.3">
      <c r="B88" s="5" t="str">
        <f>HouseDrop!C85</f>
        <v>Bergan, Michael</v>
      </c>
      <c r="D88" s="5" t="str">
        <f>HouseDrop!F85</f>
        <v>Decorah Community</v>
      </c>
      <c r="F88" s="80">
        <f>HouseDrop!I85</f>
        <v>1349.3</v>
      </c>
      <c r="G88" s="80">
        <v>1</v>
      </c>
      <c r="I88" s="79">
        <f>HouseDrop!J85</f>
        <v>6678</v>
      </c>
      <c r="J88" s="79"/>
      <c r="K88" s="79">
        <f>HouseDrop!H85</f>
        <v>6664</v>
      </c>
      <c r="L88" s="79"/>
      <c r="M88" s="79">
        <f>HouseDrop!K85</f>
        <v>14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">
      <c r="B89" s="5" t="str">
        <f>HouseDrop!C86</f>
        <v>Bergan, Michael</v>
      </c>
      <c r="D89" s="5" t="str">
        <f>HouseDrop!F86</f>
        <v>Howard-Winneshiek</v>
      </c>
      <c r="F89" s="80">
        <f>HouseDrop!I86</f>
        <v>1194.5</v>
      </c>
      <c r="G89" s="80">
        <v>1</v>
      </c>
      <c r="I89" s="79">
        <f>HouseDrop!J86</f>
        <v>6787</v>
      </c>
      <c r="J89" s="79"/>
      <c r="K89" s="79">
        <f>HouseDrop!H86</f>
        <v>6664</v>
      </c>
      <c r="L89" s="79"/>
      <c r="M89" s="79">
        <f>HouseDrop!K86</f>
        <v>123</v>
      </c>
      <c r="N89">
        <f t="shared" si="2"/>
        <v>1</v>
      </c>
      <c r="O89">
        <f t="shared" si="3"/>
        <v>1</v>
      </c>
      <c r="P89">
        <v>1</v>
      </c>
    </row>
    <row r="90" spans="2:16" hidden="1" x14ac:dyDescent="0.3">
      <c r="B90" s="5" t="str">
        <f>HouseDrop!C87</f>
        <v>Bergan, Michael</v>
      </c>
      <c r="D90" s="5" t="str">
        <f>HouseDrop!F87</f>
        <v>North Fayette</v>
      </c>
      <c r="F90" s="80">
        <f>HouseDrop!I87</f>
        <v>753.7</v>
      </c>
      <c r="G90" s="80">
        <v>1</v>
      </c>
      <c r="I90" s="79">
        <f>HouseDrop!J87</f>
        <v>6786</v>
      </c>
      <c r="J90" s="79"/>
      <c r="K90" s="79">
        <f>HouseDrop!H87</f>
        <v>6664</v>
      </c>
      <c r="L90" s="79"/>
      <c r="M90" s="79">
        <f>HouseDrop!K87</f>
        <v>122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">
      <c r="B91" s="5" t="str">
        <f>HouseDrop!C88</f>
        <v>Bergan, Michael</v>
      </c>
      <c r="D91" s="5" t="str">
        <f>HouseDrop!F88</f>
        <v>North Winneshiek</v>
      </c>
      <c r="F91" s="80">
        <f>HouseDrop!I88</f>
        <v>283.3</v>
      </c>
      <c r="G91" s="80">
        <v>1</v>
      </c>
      <c r="I91" s="79">
        <f>HouseDrop!J88</f>
        <v>6771</v>
      </c>
      <c r="J91" s="79"/>
      <c r="K91" s="79">
        <f>HouseDrop!H88</f>
        <v>6664</v>
      </c>
      <c r="L91" s="79"/>
      <c r="M91" s="79">
        <f>HouseDrop!K88</f>
        <v>107</v>
      </c>
      <c r="N91">
        <f t="shared" si="2"/>
        <v>1</v>
      </c>
      <c r="O91">
        <f t="shared" si="3"/>
        <v>1</v>
      </c>
      <c r="P91">
        <v>1</v>
      </c>
    </row>
    <row r="92" spans="2:16" hidden="1" x14ac:dyDescent="0.3">
      <c r="B92" s="5" t="str">
        <f>HouseDrop!C89</f>
        <v>Bergan, Michael</v>
      </c>
      <c r="D92" s="5" t="str">
        <f>HouseDrop!F89</f>
        <v>Postville</v>
      </c>
      <c r="F92" s="80">
        <f>HouseDrop!I89</f>
        <v>701.6</v>
      </c>
      <c r="G92" s="80">
        <v>1</v>
      </c>
      <c r="I92" s="79">
        <f>HouseDrop!J89</f>
        <v>6677</v>
      </c>
      <c r="J92" s="79"/>
      <c r="K92" s="79">
        <f>HouseDrop!H89</f>
        <v>6664</v>
      </c>
      <c r="L92" s="79"/>
      <c r="M92" s="79">
        <f>HouseDrop!K89</f>
        <v>13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">
      <c r="B93" s="5" t="str">
        <f>HouseDrop!C90</f>
        <v>Bergan, Michael</v>
      </c>
      <c r="D93" s="5" t="str">
        <f>HouseDrop!F90</f>
        <v>South Winneshiek</v>
      </c>
      <c r="F93" s="80">
        <f>HouseDrop!I90</f>
        <v>511</v>
      </c>
      <c r="G93" s="80">
        <v>1</v>
      </c>
      <c r="I93" s="79">
        <f>HouseDrop!J90</f>
        <v>6664</v>
      </c>
      <c r="J93" s="79"/>
      <c r="K93" s="79">
        <f>HouseDrop!H90</f>
        <v>6664</v>
      </c>
      <c r="L93" s="79"/>
      <c r="M93" s="79">
        <f>HouseDrop!K90</f>
        <v>0</v>
      </c>
      <c r="N93">
        <f t="shared" si="2"/>
        <v>0</v>
      </c>
      <c r="O93">
        <f t="shared" si="3"/>
        <v>1</v>
      </c>
      <c r="P93">
        <v>1</v>
      </c>
    </row>
    <row r="94" spans="2:16" hidden="1" x14ac:dyDescent="0.3">
      <c r="B94" s="5" t="str">
        <f>HouseDrop!C91</f>
        <v>Bergan, Michael</v>
      </c>
      <c r="D94" s="5" t="str">
        <f>HouseDrop!F91</f>
        <v>Sumner-Fredericksburg</v>
      </c>
      <c r="F94" s="80">
        <f>HouseDrop!I91</f>
        <v>821.4</v>
      </c>
      <c r="G94" s="80">
        <v>1</v>
      </c>
      <c r="I94" s="79">
        <f>HouseDrop!J91</f>
        <v>6664</v>
      </c>
      <c r="J94" s="79"/>
      <c r="K94" s="79">
        <f>HouseDrop!H91</f>
        <v>6664</v>
      </c>
      <c r="L94" s="79"/>
      <c r="M94" s="79">
        <f>HouseDrop!K91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">
      <c r="B95" s="5" t="str">
        <f>HouseDrop!C92</f>
        <v>Bergan, Michael</v>
      </c>
      <c r="D95" s="5" t="str">
        <f>HouseDrop!F92</f>
        <v>Turkey Valley</v>
      </c>
      <c r="F95" s="80">
        <f>HouseDrop!I92</f>
        <v>355.2</v>
      </c>
      <c r="G95" s="80">
        <v>1</v>
      </c>
      <c r="I95" s="79">
        <f>HouseDrop!J92</f>
        <v>6831</v>
      </c>
      <c r="J95" s="79"/>
      <c r="K95" s="79">
        <f>HouseDrop!H92</f>
        <v>6664</v>
      </c>
      <c r="L95" s="79"/>
      <c r="M95" s="79">
        <f>HouseDrop!K92</f>
        <v>167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">
      <c r="B96" s="5" t="str">
        <f>HouseDrop!C93</f>
        <v>Bergan, Michael</v>
      </c>
      <c r="D96" s="5" t="str">
        <f>HouseDrop!F93</f>
        <v>Valley</v>
      </c>
      <c r="F96" s="80">
        <f>HouseDrop!I93</f>
        <v>376.2</v>
      </c>
      <c r="G96" s="80">
        <v>1</v>
      </c>
      <c r="I96" s="79">
        <f>HouseDrop!J93</f>
        <v>6687</v>
      </c>
      <c r="J96" s="79"/>
      <c r="K96" s="79">
        <f>HouseDrop!H93</f>
        <v>6664</v>
      </c>
      <c r="L96" s="79"/>
      <c r="M96" s="79">
        <f>HouseDrop!K93</f>
        <v>23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">
      <c r="B97" s="5" t="str">
        <f>HouseDrop!C94</f>
        <v>Bergan, Michael</v>
      </c>
      <c r="D97" s="5" t="str">
        <f>HouseDrop!F94</f>
        <v>West Central</v>
      </c>
      <c r="F97" s="80">
        <f>HouseDrop!I94</f>
        <v>257.2</v>
      </c>
      <c r="G97" s="80">
        <v>1</v>
      </c>
      <c r="I97" s="79">
        <f>HouseDrop!J94</f>
        <v>6664</v>
      </c>
      <c r="J97" s="79"/>
      <c r="K97" s="79">
        <f>HouseDrop!H94</f>
        <v>6664</v>
      </c>
      <c r="L97" s="79"/>
      <c r="M97" s="79">
        <f>HouseDrop!K94</f>
        <v>0</v>
      </c>
      <c r="N97">
        <f t="shared" si="2"/>
        <v>0</v>
      </c>
      <c r="O97">
        <f t="shared" si="3"/>
        <v>1</v>
      </c>
      <c r="P97">
        <v>1</v>
      </c>
    </row>
    <row r="98" spans="2:16" hidden="1" x14ac:dyDescent="0.3">
      <c r="B98" s="5" t="str">
        <f>HouseDrop!C95</f>
        <v>Best, Brian</v>
      </c>
      <c r="D98" s="5" t="str">
        <f>HouseDrop!F95</f>
        <v>Adair-Casey</v>
      </c>
      <c r="F98" s="80">
        <f>HouseDrop!I95</f>
        <v>300.2</v>
      </c>
      <c r="G98" s="80">
        <v>1</v>
      </c>
      <c r="I98" s="79">
        <f>HouseDrop!J95</f>
        <v>6664</v>
      </c>
      <c r="J98" s="79"/>
      <c r="K98" s="79">
        <f>HouseDrop!H95</f>
        <v>6664</v>
      </c>
      <c r="L98" s="79"/>
      <c r="M98" s="79">
        <f>HouseDrop!K95</f>
        <v>0</v>
      </c>
      <c r="N98">
        <f t="shared" si="2"/>
        <v>0</v>
      </c>
      <c r="O98">
        <f t="shared" si="3"/>
        <v>1</v>
      </c>
      <c r="P98">
        <v>1</v>
      </c>
    </row>
    <row r="99" spans="2:16" hidden="1" x14ac:dyDescent="0.3">
      <c r="B99" s="5" t="str">
        <f>HouseDrop!C96</f>
        <v>Best, Brian</v>
      </c>
      <c r="D99" s="5" t="str">
        <f>HouseDrop!F96</f>
        <v>Ar-We-Va</v>
      </c>
      <c r="F99" s="80">
        <f>HouseDrop!I96</f>
        <v>286</v>
      </c>
      <c r="G99" s="80">
        <v>1</v>
      </c>
      <c r="I99" s="79">
        <f>HouseDrop!J96</f>
        <v>6664</v>
      </c>
      <c r="J99" s="79"/>
      <c r="K99" s="79">
        <f>HouseDrop!H96</f>
        <v>6664</v>
      </c>
      <c r="L99" s="79"/>
      <c r="M99" s="79">
        <f>HouseDrop!K96</f>
        <v>0</v>
      </c>
      <c r="N99">
        <f t="shared" si="2"/>
        <v>0</v>
      </c>
      <c r="O99">
        <f t="shared" si="3"/>
        <v>1</v>
      </c>
      <c r="P99">
        <v>1</v>
      </c>
    </row>
    <row r="100" spans="2:16" hidden="1" x14ac:dyDescent="0.3">
      <c r="B100" s="5" t="str">
        <f>HouseDrop!C97</f>
        <v>Best, Brian</v>
      </c>
      <c r="D100" s="5" t="str">
        <f>HouseDrop!F97</f>
        <v>Atlantic</v>
      </c>
      <c r="F100" s="80">
        <f>HouseDrop!I97</f>
        <v>1384.7</v>
      </c>
      <c r="G100" s="80">
        <v>1</v>
      </c>
      <c r="I100" s="79">
        <f>HouseDrop!J97</f>
        <v>6668</v>
      </c>
      <c r="J100" s="79"/>
      <c r="K100" s="79">
        <f>HouseDrop!H97</f>
        <v>6664</v>
      </c>
      <c r="L100" s="79"/>
      <c r="M100" s="79">
        <f>HouseDrop!K97</f>
        <v>4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">
      <c r="B101" s="5" t="str">
        <f>HouseDrop!C98</f>
        <v>Best, Brian</v>
      </c>
      <c r="D101" s="5" t="str">
        <f>HouseDrop!F98</f>
        <v>Audubon</v>
      </c>
      <c r="F101" s="80">
        <f>HouseDrop!I98</f>
        <v>502.2</v>
      </c>
      <c r="G101" s="80">
        <v>1</v>
      </c>
      <c r="I101" s="79">
        <f>HouseDrop!J98</f>
        <v>6743</v>
      </c>
      <c r="J101" s="79"/>
      <c r="K101" s="79">
        <f>HouseDrop!H98</f>
        <v>6664</v>
      </c>
      <c r="L101" s="79"/>
      <c r="M101" s="79">
        <f>HouseDrop!K98</f>
        <v>79</v>
      </c>
      <c r="N101">
        <f t="shared" si="2"/>
        <v>1</v>
      </c>
      <c r="O101">
        <f t="shared" si="3"/>
        <v>1</v>
      </c>
      <c r="P101">
        <v>1</v>
      </c>
    </row>
    <row r="102" spans="2:16" hidden="1" x14ac:dyDescent="0.3">
      <c r="B102" s="5" t="str">
        <f>HouseDrop!C99</f>
        <v>Best, Brian</v>
      </c>
      <c r="D102" s="5" t="str">
        <f>HouseDrop!F99</f>
        <v>CAM</v>
      </c>
      <c r="F102" s="80">
        <f>HouseDrop!I99</f>
        <v>488.4</v>
      </c>
      <c r="G102" s="80">
        <v>1</v>
      </c>
      <c r="I102" s="79">
        <f>HouseDrop!J99</f>
        <v>6714</v>
      </c>
      <c r="J102" s="79"/>
      <c r="K102" s="79">
        <f>HouseDrop!H99</f>
        <v>6664</v>
      </c>
      <c r="L102" s="79"/>
      <c r="M102" s="79">
        <f>HouseDrop!K99</f>
        <v>50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">
      <c r="B103" s="5" t="str">
        <f>HouseDrop!C100</f>
        <v>Best, Brian</v>
      </c>
      <c r="D103" s="5" t="str">
        <f>HouseDrop!F100</f>
        <v>Carroll</v>
      </c>
      <c r="F103" s="80">
        <f>HouseDrop!I100</f>
        <v>1678.9</v>
      </c>
      <c r="G103" s="80">
        <v>1</v>
      </c>
      <c r="I103" s="79">
        <f>HouseDrop!J100</f>
        <v>6664</v>
      </c>
      <c r="J103" s="79"/>
      <c r="K103" s="79">
        <f>HouseDrop!H100</f>
        <v>6664</v>
      </c>
      <c r="L103" s="79"/>
      <c r="M103" s="79">
        <f>HouseDrop!K100</f>
        <v>0</v>
      </c>
      <c r="N103">
        <f t="shared" si="2"/>
        <v>0</v>
      </c>
      <c r="O103">
        <f t="shared" si="3"/>
        <v>1</v>
      </c>
      <c r="P103">
        <v>1</v>
      </c>
    </row>
    <row r="104" spans="2:16" hidden="1" x14ac:dyDescent="0.3">
      <c r="B104" s="5" t="str">
        <f>HouseDrop!C101</f>
        <v>Best, Brian</v>
      </c>
      <c r="D104" s="5" t="str">
        <f>HouseDrop!F101</f>
        <v>Coon Rapids-Bayard</v>
      </c>
      <c r="F104" s="80">
        <f>HouseDrop!I101</f>
        <v>423.8</v>
      </c>
      <c r="G104" s="80">
        <v>1</v>
      </c>
      <c r="I104" s="79">
        <f>HouseDrop!J101</f>
        <v>6811</v>
      </c>
      <c r="J104" s="79"/>
      <c r="K104" s="79">
        <f>HouseDrop!H101</f>
        <v>6664</v>
      </c>
      <c r="L104" s="79"/>
      <c r="M104" s="79">
        <f>HouseDrop!K101</f>
        <v>147</v>
      </c>
      <c r="N104">
        <f t="shared" si="2"/>
        <v>1</v>
      </c>
      <c r="O104">
        <f t="shared" si="3"/>
        <v>1</v>
      </c>
      <c r="P104">
        <v>1</v>
      </c>
    </row>
    <row r="105" spans="2:16" hidden="1" x14ac:dyDescent="0.3">
      <c r="B105" s="5" t="str">
        <f>HouseDrop!C102</f>
        <v>Best, Brian</v>
      </c>
      <c r="D105" s="5" t="str">
        <f>HouseDrop!F102</f>
        <v>Denison</v>
      </c>
      <c r="F105" s="80">
        <f>HouseDrop!I102</f>
        <v>2064</v>
      </c>
      <c r="G105" s="80">
        <v>1</v>
      </c>
      <c r="I105" s="79">
        <f>HouseDrop!J102</f>
        <v>6664</v>
      </c>
      <c r="J105" s="79"/>
      <c r="K105" s="79">
        <f>HouseDrop!H102</f>
        <v>6664</v>
      </c>
      <c r="L105" s="79"/>
      <c r="M105" s="79">
        <f>HouseDrop!K102</f>
        <v>0</v>
      </c>
      <c r="N105">
        <f t="shared" si="2"/>
        <v>0</v>
      </c>
      <c r="O105">
        <f t="shared" si="3"/>
        <v>1</v>
      </c>
      <c r="P105">
        <v>1</v>
      </c>
    </row>
    <row r="106" spans="2:16" hidden="1" x14ac:dyDescent="0.3">
      <c r="B106" s="5" t="str">
        <f>HouseDrop!C103</f>
        <v>Best, Brian</v>
      </c>
      <c r="D106" s="5" t="str">
        <f>HouseDrop!F103</f>
        <v>Exira-Elk Horn-</v>
      </c>
      <c r="F106" s="80">
        <f>HouseDrop!I103</f>
        <v>442.5</v>
      </c>
      <c r="G106" s="80">
        <v>1</v>
      </c>
      <c r="I106" s="79">
        <f>HouseDrop!J103</f>
        <v>6748</v>
      </c>
      <c r="J106" s="79"/>
      <c r="K106" s="79">
        <f>HouseDrop!H103</f>
        <v>6664</v>
      </c>
      <c r="L106" s="79"/>
      <c r="M106" s="79">
        <f>HouseDrop!K103</f>
        <v>84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">
      <c r="B107" s="5" t="str">
        <f>HouseDrop!C104</f>
        <v>Best, Brian</v>
      </c>
      <c r="D107" s="5" t="str">
        <f>HouseDrop!F104</f>
        <v>Glidden-Ralston</v>
      </c>
      <c r="F107" s="80">
        <f>HouseDrop!I104</f>
        <v>267.10000000000002</v>
      </c>
      <c r="G107" s="80">
        <v>1</v>
      </c>
      <c r="I107" s="79">
        <f>HouseDrop!J104</f>
        <v>6667</v>
      </c>
      <c r="J107" s="79"/>
      <c r="K107" s="79">
        <f>HouseDrop!H104</f>
        <v>6664</v>
      </c>
      <c r="L107" s="79"/>
      <c r="M107" s="79">
        <f>HouseDrop!K104</f>
        <v>3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">
      <c r="B108" s="5" t="str">
        <f>HouseDrop!C105</f>
        <v>Best, Brian</v>
      </c>
      <c r="D108" s="5" t="str">
        <f>HouseDrop!F105</f>
        <v>IKM-Manning</v>
      </c>
      <c r="F108" s="80">
        <f>HouseDrop!I105</f>
        <v>658.8</v>
      </c>
      <c r="G108" s="80">
        <v>1</v>
      </c>
      <c r="I108" s="79">
        <f>HouseDrop!J105</f>
        <v>6765</v>
      </c>
      <c r="J108" s="79"/>
      <c r="K108" s="79">
        <f>HouseDrop!H105</f>
        <v>6664</v>
      </c>
      <c r="L108" s="79"/>
      <c r="M108" s="79">
        <f>HouseDrop!K105</f>
        <v>101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">
      <c r="B109" s="5" t="str">
        <f>HouseDrop!C106</f>
        <v>Best, Brian</v>
      </c>
      <c r="D109" s="5" t="str">
        <f>HouseDrop!F106</f>
        <v>Odebolt-Arthur</v>
      </c>
      <c r="F109" s="80">
        <f>HouseDrop!I106</f>
        <v>334.4</v>
      </c>
      <c r="G109" s="80">
        <v>1</v>
      </c>
      <c r="I109" s="79">
        <f>HouseDrop!J106</f>
        <v>6664</v>
      </c>
      <c r="J109" s="79"/>
      <c r="K109" s="79">
        <f>HouseDrop!H106</f>
        <v>6664</v>
      </c>
      <c r="L109" s="79"/>
      <c r="M109" s="79">
        <f>HouseDrop!K106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">
      <c r="B110" s="5" t="str">
        <f>HouseDrop!C107</f>
        <v>Best, Brian</v>
      </c>
      <c r="D110" s="5" t="str">
        <f>HouseDrop!F107</f>
        <v>South Central Calhoun</v>
      </c>
      <c r="F110" s="80">
        <f>HouseDrop!I107</f>
        <v>920.1</v>
      </c>
      <c r="G110" s="80">
        <v>1</v>
      </c>
      <c r="I110" s="79">
        <f>HouseDrop!J107</f>
        <v>6697</v>
      </c>
      <c r="J110" s="79"/>
      <c r="K110" s="79">
        <f>HouseDrop!H107</f>
        <v>6664</v>
      </c>
      <c r="L110" s="79"/>
      <c r="M110" s="79">
        <f>HouseDrop!K107</f>
        <v>33</v>
      </c>
      <c r="N110">
        <f t="shared" si="2"/>
        <v>1</v>
      </c>
      <c r="O110">
        <f t="shared" si="3"/>
        <v>1</v>
      </c>
      <c r="P110">
        <v>1</v>
      </c>
    </row>
    <row r="111" spans="2:16" hidden="1" x14ac:dyDescent="0.3">
      <c r="B111" s="5" t="str">
        <f>HouseDrop!C108</f>
        <v>Best, Brian</v>
      </c>
      <c r="D111" s="5" t="str">
        <f>HouseDrop!F108</f>
        <v>East Sac County</v>
      </c>
      <c r="F111" s="80">
        <f>HouseDrop!I108</f>
        <v>870.6</v>
      </c>
      <c r="G111" s="80">
        <v>1</v>
      </c>
      <c r="I111" s="79">
        <f>HouseDrop!J108</f>
        <v>6677</v>
      </c>
      <c r="J111" s="79"/>
      <c r="K111" s="79">
        <f>HouseDrop!H108</f>
        <v>6664</v>
      </c>
      <c r="L111" s="79"/>
      <c r="M111" s="79">
        <f>HouseDrop!K108</f>
        <v>13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">
      <c r="B112" s="5" t="str">
        <f>HouseDrop!C109</f>
        <v>Bloomingdale, Jane</v>
      </c>
      <c r="D112" s="5" t="str">
        <f>HouseDrop!F109</f>
        <v>Decorah Community</v>
      </c>
      <c r="F112" s="80">
        <f>HouseDrop!I109</f>
        <v>1349.3</v>
      </c>
      <c r="G112" s="80">
        <v>1</v>
      </c>
      <c r="I112" s="79">
        <f>HouseDrop!J109</f>
        <v>6678</v>
      </c>
      <c r="J112" s="79"/>
      <c r="K112" s="79">
        <f>HouseDrop!H109</f>
        <v>6664</v>
      </c>
      <c r="L112" s="79"/>
      <c r="M112" s="79">
        <f>HouseDrop!K109</f>
        <v>14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">
      <c r="B113" s="5" t="str">
        <f>HouseDrop!C110</f>
        <v>Bloomingdale, Jane</v>
      </c>
      <c r="D113" s="5" t="str">
        <f>HouseDrop!F110</f>
        <v>Forest City</v>
      </c>
      <c r="F113" s="80">
        <f>HouseDrop!I110</f>
        <v>1105.3</v>
      </c>
      <c r="G113" s="80">
        <v>1</v>
      </c>
      <c r="I113" s="79">
        <f>HouseDrop!J110</f>
        <v>6671</v>
      </c>
      <c r="J113" s="79"/>
      <c r="K113" s="79">
        <f>HouseDrop!H110</f>
        <v>6664</v>
      </c>
      <c r="L113" s="79"/>
      <c r="M113" s="79">
        <f>HouseDrop!K110</f>
        <v>7</v>
      </c>
      <c r="N113">
        <f t="shared" si="2"/>
        <v>1</v>
      </c>
      <c r="O113">
        <f t="shared" si="3"/>
        <v>1</v>
      </c>
      <c r="P113">
        <v>1</v>
      </c>
    </row>
    <row r="114" spans="2:16" hidden="1" x14ac:dyDescent="0.3">
      <c r="B114" s="5" t="str">
        <f>HouseDrop!C111</f>
        <v>Bloomingdale, Jane</v>
      </c>
      <c r="D114" s="5" t="str">
        <f>HouseDrop!F111</f>
        <v>Howard-Winneshiek</v>
      </c>
      <c r="F114" s="80">
        <f>HouseDrop!I111</f>
        <v>1194.5</v>
      </c>
      <c r="G114" s="80">
        <v>1</v>
      </c>
      <c r="I114" s="79">
        <f>HouseDrop!J111</f>
        <v>6787</v>
      </c>
      <c r="J114" s="79"/>
      <c r="K114" s="79">
        <f>HouseDrop!H111</f>
        <v>6664</v>
      </c>
      <c r="L114" s="79"/>
      <c r="M114" s="79">
        <f>HouseDrop!K111</f>
        <v>123</v>
      </c>
      <c r="N114">
        <f t="shared" si="2"/>
        <v>1</v>
      </c>
      <c r="O114">
        <f t="shared" si="3"/>
        <v>1</v>
      </c>
      <c r="P114">
        <v>1</v>
      </c>
    </row>
    <row r="115" spans="2:16" hidden="1" x14ac:dyDescent="0.3">
      <c r="B115" s="5" t="str">
        <f>HouseDrop!C112</f>
        <v>Bloomingdale, Jane</v>
      </c>
      <c r="D115" s="5" t="str">
        <f>HouseDrop!F112</f>
        <v>Lake Mills</v>
      </c>
      <c r="F115" s="80">
        <f>HouseDrop!I112</f>
        <v>615</v>
      </c>
      <c r="G115" s="80">
        <v>1</v>
      </c>
      <c r="I115" s="79">
        <f>HouseDrop!J112</f>
        <v>6664</v>
      </c>
      <c r="J115" s="79"/>
      <c r="K115" s="79">
        <f>HouseDrop!H112</f>
        <v>6664</v>
      </c>
      <c r="L115" s="79"/>
      <c r="M115" s="79">
        <f>HouseDrop!K112</f>
        <v>0</v>
      </c>
      <c r="N115">
        <f t="shared" si="2"/>
        <v>0</v>
      </c>
      <c r="O115">
        <f t="shared" si="3"/>
        <v>1</v>
      </c>
      <c r="P115">
        <v>1</v>
      </c>
    </row>
    <row r="116" spans="2:16" hidden="1" x14ac:dyDescent="0.3">
      <c r="B116" s="5" t="str">
        <f>HouseDrop!C113</f>
        <v>Bloomingdale, Jane</v>
      </c>
      <c r="D116" s="5" t="str">
        <f>HouseDrop!F113</f>
        <v>New Hampton</v>
      </c>
      <c r="F116" s="80">
        <f>HouseDrop!I113</f>
        <v>962.8</v>
      </c>
      <c r="G116" s="80">
        <v>1</v>
      </c>
      <c r="I116" s="79">
        <f>HouseDrop!J113</f>
        <v>6664</v>
      </c>
      <c r="J116" s="79"/>
      <c r="K116" s="79">
        <f>HouseDrop!H113</f>
        <v>6664</v>
      </c>
      <c r="L116" s="79"/>
      <c r="M116" s="79">
        <f>HouseDrop!K113</f>
        <v>0</v>
      </c>
      <c r="N116">
        <f t="shared" si="2"/>
        <v>0</v>
      </c>
      <c r="O116">
        <f t="shared" si="3"/>
        <v>1</v>
      </c>
      <c r="P116">
        <v>1</v>
      </c>
    </row>
    <row r="117" spans="2:16" hidden="1" x14ac:dyDescent="0.3">
      <c r="B117" s="5" t="str">
        <f>HouseDrop!C114</f>
        <v>Bloomingdale, Jane</v>
      </c>
      <c r="D117" s="5" t="str">
        <f>HouseDrop!F114</f>
        <v>Central Springs</v>
      </c>
      <c r="F117" s="80">
        <f>HouseDrop!I114</f>
        <v>814.1</v>
      </c>
      <c r="G117" s="80">
        <v>1</v>
      </c>
      <c r="I117" s="79">
        <f>HouseDrop!J114</f>
        <v>6690</v>
      </c>
      <c r="J117" s="79"/>
      <c r="K117" s="79">
        <f>HouseDrop!H114</f>
        <v>6664</v>
      </c>
      <c r="L117" s="79"/>
      <c r="M117" s="79">
        <f>HouseDrop!K114</f>
        <v>26</v>
      </c>
      <c r="N117">
        <f t="shared" si="2"/>
        <v>1</v>
      </c>
      <c r="O117">
        <f t="shared" si="3"/>
        <v>1</v>
      </c>
      <c r="P117">
        <v>1</v>
      </c>
    </row>
    <row r="118" spans="2:16" hidden="1" x14ac:dyDescent="0.3">
      <c r="B118" s="5" t="str">
        <f>HouseDrop!C115</f>
        <v>Bloomingdale, Jane</v>
      </c>
      <c r="D118" s="5" t="str">
        <f>HouseDrop!F115</f>
        <v>North Winneshiek</v>
      </c>
      <c r="F118" s="80">
        <f>HouseDrop!I115</f>
        <v>283.3</v>
      </c>
      <c r="G118" s="80">
        <v>1</v>
      </c>
      <c r="I118" s="79">
        <f>HouseDrop!J115</f>
        <v>6771</v>
      </c>
      <c r="J118" s="79"/>
      <c r="K118" s="79">
        <f>HouseDrop!H115</f>
        <v>6664</v>
      </c>
      <c r="L118" s="79"/>
      <c r="M118" s="79">
        <f>HouseDrop!K115</f>
        <v>107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">
      <c r="B119" s="5" t="str">
        <f>HouseDrop!C116</f>
        <v>Bloomingdale, Jane</v>
      </c>
      <c r="D119" s="5" t="str">
        <f>HouseDrop!F116</f>
        <v>Northwood-Kensett</v>
      </c>
      <c r="F119" s="80">
        <f>HouseDrop!I116</f>
        <v>500</v>
      </c>
      <c r="G119" s="80">
        <v>1</v>
      </c>
      <c r="I119" s="79">
        <f>HouseDrop!J116</f>
        <v>6790</v>
      </c>
      <c r="J119" s="79"/>
      <c r="K119" s="79">
        <f>HouseDrop!H116</f>
        <v>6664</v>
      </c>
      <c r="L119" s="79"/>
      <c r="M119" s="79">
        <f>HouseDrop!K116</f>
        <v>126</v>
      </c>
      <c r="N119">
        <f t="shared" si="2"/>
        <v>1</v>
      </c>
      <c r="O119">
        <f t="shared" si="3"/>
        <v>1</v>
      </c>
      <c r="P119">
        <v>1</v>
      </c>
    </row>
    <row r="120" spans="2:16" hidden="1" x14ac:dyDescent="0.3">
      <c r="B120" s="5" t="str">
        <f>HouseDrop!C117</f>
        <v>Bloomingdale, Jane</v>
      </c>
      <c r="D120" s="5" t="str">
        <f>HouseDrop!F117</f>
        <v>Osage</v>
      </c>
      <c r="F120" s="80">
        <f>HouseDrop!I117</f>
        <v>920.5</v>
      </c>
      <c r="G120" s="80">
        <v>1</v>
      </c>
      <c r="I120" s="79">
        <f>HouseDrop!J117</f>
        <v>6721</v>
      </c>
      <c r="J120" s="79"/>
      <c r="K120" s="79">
        <f>HouseDrop!H117</f>
        <v>6664</v>
      </c>
      <c r="L120" s="79"/>
      <c r="M120" s="79">
        <f>HouseDrop!K117</f>
        <v>57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">
      <c r="B121" s="5" t="str">
        <f>HouseDrop!C118</f>
        <v>Bloomingdale, Jane</v>
      </c>
      <c r="D121" s="5" t="str">
        <f>HouseDrop!F118</f>
        <v>Riceville</v>
      </c>
      <c r="F121" s="80">
        <f>HouseDrop!I118</f>
        <v>302.8</v>
      </c>
      <c r="G121" s="80">
        <v>1</v>
      </c>
      <c r="I121" s="79">
        <f>HouseDrop!J118</f>
        <v>6664</v>
      </c>
      <c r="J121" s="79"/>
      <c r="K121" s="79">
        <f>HouseDrop!H118</f>
        <v>6664</v>
      </c>
      <c r="L121" s="79"/>
      <c r="M121" s="79">
        <f>HouseDrop!K118</f>
        <v>0</v>
      </c>
      <c r="N121">
        <f t="shared" si="2"/>
        <v>0</v>
      </c>
      <c r="O121">
        <f t="shared" si="3"/>
        <v>1</v>
      </c>
      <c r="P121">
        <v>1</v>
      </c>
    </row>
    <row r="122" spans="2:16" hidden="1" x14ac:dyDescent="0.3">
      <c r="B122" s="5" t="str">
        <f>HouseDrop!C119</f>
        <v>Bloomingdale, Jane</v>
      </c>
      <c r="D122" s="5" t="str">
        <f>HouseDrop!F119</f>
        <v>Rudd-Rockford-Marble Rk</v>
      </c>
      <c r="F122" s="80">
        <f>HouseDrop!I119</f>
        <v>441.1</v>
      </c>
      <c r="G122" s="80">
        <v>1</v>
      </c>
      <c r="I122" s="79">
        <f>HouseDrop!J119</f>
        <v>6664</v>
      </c>
      <c r="J122" s="79"/>
      <c r="K122" s="79">
        <f>HouseDrop!H119</f>
        <v>6664</v>
      </c>
      <c r="L122" s="79"/>
      <c r="M122" s="79">
        <f>HouseDrop!K119</f>
        <v>0</v>
      </c>
      <c r="N122">
        <f t="shared" si="2"/>
        <v>0</v>
      </c>
      <c r="O122">
        <f t="shared" si="3"/>
        <v>1</v>
      </c>
      <c r="P122">
        <v>1</v>
      </c>
    </row>
    <row r="123" spans="2:16" hidden="1" x14ac:dyDescent="0.3">
      <c r="B123" s="5" t="str">
        <f>HouseDrop!C120</f>
        <v>Bloomingdale, Jane</v>
      </c>
      <c r="D123" s="5" t="str">
        <f>HouseDrop!F120</f>
        <v>St Ansgar</v>
      </c>
      <c r="F123" s="80">
        <f>HouseDrop!I120</f>
        <v>600.29999999999995</v>
      </c>
      <c r="G123" s="80">
        <v>1</v>
      </c>
      <c r="I123" s="79">
        <f>HouseDrop!J120</f>
        <v>6690</v>
      </c>
      <c r="J123" s="79"/>
      <c r="K123" s="79">
        <f>HouseDrop!H120</f>
        <v>6664</v>
      </c>
      <c r="L123" s="79"/>
      <c r="M123" s="79">
        <f>HouseDrop!K120</f>
        <v>26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">
      <c r="B124" s="5" t="str">
        <f>HouseDrop!C121</f>
        <v>Bloomingdale, Jane</v>
      </c>
      <c r="D124" s="5" t="str">
        <f>HouseDrop!F121</f>
        <v>South Winneshiek</v>
      </c>
      <c r="F124" s="80">
        <f>HouseDrop!I121</f>
        <v>511</v>
      </c>
      <c r="G124" s="80">
        <v>1</v>
      </c>
      <c r="I124" s="79">
        <f>HouseDrop!J121</f>
        <v>6664</v>
      </c>
      <c r="J124" s="79"/>
      <c r="K124" s="79">
        <f>HouseDrop!H121</f>
        <v>6664</v>
      </c>
      <c r="L124" s="79"/>
      <c r="M124" s="79">
        <f>HouseDrop!K121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">
      <c r="B125" s="5" t="str">
        <f>HouseDrop!C122</f>
        <v>Bloomingdale, Jane</v>
      </c>
      <c r="D125" s="5" t="str">
        <f>HouseDrop!F122</f>
        <v>Turkey Valley</v>
      </c>
      <c r="F125" s="80">
        <f>HouseDrop!I122</f>
        <v>355.2</v>
      </c>
      <c r="G125" s="80">
        <v>1</v>
      </c>
      <c r="I125" s="79">
        <f>HouseDrop!J122</f>
        <v>6831</v>
      </c>
      <c r="J125" s="79"/>
      <c r="K125" s="79">
        <f>HouseDrop!H122</f>
        <v>6664</v>
      </c>
      <c r="L125" s="79"/>
      <c r="M125" s="79">
        <f>HouseDrop!K122</f>
        <v>167</v>
      </c>
      <c r="N125">
        <f t="shared" si="2"/>
        <v>1</v>
      </c>
      <c r="O125">
        <f t="shared" si="3"/>
        <v>1</v>
      </c>
      <c r="P125">
        <v>1</v>
      </c>
    </row>
    <row r="126" spans="2:16" hidden="1" x14ac:dyDescent="0.3">
      <c r="B126" s="5" t="str">
        <f>HouseDrop!C123</f>
        <v>Breckenridge, Wes</v>
      </c>
      <c r="D126" s="5" t="str">
        <f>HouseDrop!F123</f>
        <v>Baxter</v>
      </c>
      <c r="F126" s="80">
        <f>HouseDrop!I123</f>
        <v>328.8</v>
      </c>
      <c r="G126" s="80">
        <v>1</v>
      </c>
      <c r="I126" s="79">
        <f>HouseDrop!J123</f>
        <v>6664</v>
      </c>
      <c r="J126" s="79"/>
      <c r="K126" s="79">
        <f>HouseDrop!H123</f>
        <v>6664</v>
      </c>
      <c r="L126" s="79"/>
      <c r="M126" s="79">
        <f>HouseDrop!K123</f>
        <v>0</v>
      </c>
      <c r="N126">
        <f t="shared" si="2"/>
        <v>0</v>
      </c>
      <c r="O126">
        <f t="shared" si="3"/>
        <v>1</v>
      </c>
      <c r="P126">
        <v>1</v>
      </c>
    </row>
    <row r="127" spans="2:16" hidden="1" x14ac:dyDescent="0.3">
      <c r="B127" s="5" t="str">
        <f>HouseDrop!C124</f>
        <v>Breckenridge, Wes</v>
      </c>
      <c r="D127" s="5" t="str">
        <f>HouseDrop!F124</f>
        <v>Bondurant-Farrar</v>
      </c>
      <c r="F127" s="80">
        <f>HouseDrop!I124</f>
        <v>1916.2</v>
      </c>
      <c r="G127" s="80">
        <v>1</v>
      </c>
      <c r="I127" s="79">
        <f>HouseDrop!J124</f>
        <v>6664</v>
      </c>
      <c r="J127" s="79"/>
      <c r="K127" s="79">
        <f>HouseDrop!H124</f>
        <v>6664</v>
      </c>
      <c r="L127" s="79"/>
      <c r="M127" s="79">
        <f>HouseDrop!K124</f>
        <v>0</v>
      </c>
      <c r="N127">
        <f t="shared" si="2"/>
        <v>0</v>
      </c>
      <c r="O127">
        <f t="shared" si="3"/>
        <v>1</v>
      </c>
      <c r="P127">
        <v>1</v>
      </c>
    </row>
    <row r="128" spans="2:16" hidden="1" x14ac:dyDescent="0.3">
      <c r="B128" s="5" t="str">
        <f>HouseDrop!C125</f>
        <v>Breckenridge, Wes</v>
      </c>
      <c r="D128" s="5" t="str">
        <f>HouseDrop!F125</f>
        <v>Colfax-Mingo</v>
      </c>
      <c r="F128" s="80">
        <f>HouseDrop!I125</f>
        <v>722.2</v>
      </c>
      <c r="G128" s="80">
        <v>1</v>
      </c>
      <c r="I128" s="79">
        <f>HouseDrop!J125</f>
        <v>6664</v>
      </c>
      <c r="J128" s="79"/>
      <c r="K128" s="79">
        <f>HouseDrop!H125</f>
        <v>6664</v>
      </c>
      <c r="L128" s="79"/>
      <c r="M128" s="79">
        <f>HouseDrop!K125</f>
        <v>0</v>
      </c>
      <c r="N128">
        <f t="shared" si="2"/>
        <v>0</v>
      </c>
      <c r="O128">
        <f t="shared" si="3"/>
        <v>1</v>
      </c>
      <c r="P128">
        <v>1</v>
      </c>
    </row>
    <row r="129" spans="2:16" hidden="1" x14ac:dyDescent="0.3">
      <c r="B129" s="5" t="str">
        <f>HouseDrop!C126</f>
        <v>Breckenridge, Wes</v>
      </c>
      <c r="D129" s="5" t="str">
        <f>HouseDrop!F126</f>
        <v>Collins-Maxwell</v>
      </c>
      <c r="F129" s="80">
        <f>HouseDrop!I126</f>
        <v>488.1</v>
      </c>
      <c r="G129" s="80">
        <v>1</v>
      </c>
      <c r="I129" s="79">
        <f>HouseDrop!J126</f>
        <v>6664</v>
      </c>
      <c r="J129" s="79"/>
      <c r="K129" s="79">
        <f>HouseDrop!H126</f>
        <v>6664</v>
      </c>
      <c r="L129" s="79"/>
      <c r="M129" s="79">
        <f>HouseDrop!K126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">
      <c r="B130" s="5" t="str">
        <f>HouseDrop!C127</f>
        <v>Breckenridge, Wes</v>
      </c>
      <c r="D130" s="5" t="str">
        <f>HouseDrop!F127</f>
        <v>Grinnell-Newburg</v>
      </c>
      <c r="F130" s="80">
        <f>HouseDrop!I127</f>
        <v>1614.5</v>
      </c>
      <c r="G130" s="80">
        <v>1</v>
      </c>
      <c r="I130" s="79">
        <f>HouseDrop!J127</f>
        <v>6687</v>
      </c>
      <c r="J130" s="79"/>
      <c r="K130" s="79">
        <f>HouseDrop!H127</f>
        <v>6664</v>
      </c>
      <c r="L130" s="79"/>
      <c r="M130" s="79">
        <f>HouseDrop!K127</f>
        <v>23</v>
      </c>
      <c r="N130">
        <f t="shared" si="2"/>
        <v>1</v>
      </c>
      <c r="O130">
        <f t="shared" si="3"/>
        <v>1</v>
      </c>
      <c r="P130">
        <v>1</v>
      </c>
    </row>
    <row r="131" spans="2:16" hidden="1" x14ac:dyDescent="0.3">
      <c r="B131" s="5" t="str">
        <f>HouseDrop!C128</f>
        <v>Breckenridge, Wes</v>
      </c>
      <c r="D131" s="5" t="str">
        <f>HouseDrop!F128</f>
        <v>East Marshall</v>
      </c>
      <c r="F131" s="80">
        <f>HouseDrop!I128</f>
        <v>554.29999999999995</v>
      </c>
      <c r="G131" s="80">
        <v>1</v>
      </c>
      <c r="I131" s="79">
        <f>HouseDrop!J128</f>
        <v>6748</v>
      </c>
      <c r="J131" s="79"/>
      <c r="K131" s="79">
        <f>HouseDrop!H128</f>
        <v>6664</v>
      </c>
      <c r="L131" s="79"/>
      <c r="M131" s="79">
        <f>HouseDrop!K128</f>
        <v>84</v>
      </c>
      <c r="N131">
        <f t="shared" si="2"/>
        <v>1</v>
      </c>
      <c r="O131">
        <f t="shared" si="3"/>
        <v>1</v>
      </c>
      <c r="P131">
        <v>1</v>
      </c>
    </row>
    <row r="132" spans="2:16" hidden="1" x14ac:dyDescent="0.3">
      <c r="B132" s="5" t="str">
        <f>HouseDrop!C129</f>
        <v>Breckenridge, Wes</v>
      </c>
      <c r="D132" s="5" t="str">
        <f>HouseDrop!F129</f>
        <v>Lynnville-Sully</v>
      </c>
      <c r="F132" s="80">
        <f>HouseDrop!I129</f>
        <v>452.4</v>
      </c>
      <c r="G132" s="80">
        <v>1</v>
      </c>
      <c r="I132" s="79">
        <f>HouseDrop!J129</f>
        <v>6664</v>
      </c>
      <c r="J132" s="79"/>
      <c r="K132" s="79">
        <f>HouseDrop!H129</f>
        <v>6664</v>
      </c>
      <c r="L132" s="79"/>
      <c r="M132" s="79">
        <f>HouseDrop!K129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">
      <c r="B133" s="5" t="str">
        <f>HouseDrop!C130</f>
        <v>Breckenridge, Wes</v>
      </c>
      <c r="D133" s="5" t="str">
        <f>HouseDrop!F130</f>
        <v>Newton</v>
      </c>
      <c r="F133" s="80">
        <f>HouseDrop!I130</f>
        <v>2965.2</v>
      </c>
      <c r="G133" s="80">
        <v>1</v>
      </c>
      <c r="I133" s="79">
        <f>HouseDrop!J130</f>
        <v>6664</v>
      </c>
      <c r="J133" s="79"/>
      <c r="K133" s="79">
        <f>HouseDrop!H130</f>
        <v>6664</v>
      </c>
      <c r="L133" s="79"/>
      <c r="M133" s="79">
        <f>HouseDrop!K130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">
      <c r="B134" s="5" t="str">
        <f>HouseDrop!C131</f>
        <v>Breckenridge, Wes</v>
      </c>
      <c r="D134" s="5" t="str">
        <f>HouseDrop!F131</f>
        <v>PCM</v>
      </c>
      <c r="F134" s="80">
        <f>HouseDrop!I131</f>
        <v>1046.8</v>
      </c>
      <c r="G134" s="80">
        <v>1</v>
      </c>
      <c r="I134" s="79">
        <f>HouseDrop!J131</f>
        <v>6664</v>
      </c>
      <c r="J134" s="79"/>
      <c r="K134" s="79">
        <f>HouseDrop!H131</f>
        <v>6664</v>
      </c>
      <c r="L134" s="79"/>
      <c r="M134" s="79">
        <f>HouseDrop!K131</f>
        <v>0</v>
      </c>
      <c r="N134">
        <f t="shared" si="2"/>
        <v>0</v>
      </c>
      <c r="O134">
        <f t="shared" si="3"/>
        <v>1</v>
      </c>
      <c r="P134">
        <v>1</v>
      </c>
    </row>
    <row r="135" spans="2:16" hidden="1" x14ac:dyDescent="0.3">
      <c r="B135" s="5" t="str">
        <f>HouseDrop!C132</f>
        <v>Breckenridge, Wes</v>
      </c>
      <c r="D135" s="5" t="str">
        <f>HouseDrop!F132</f>
        <v>Southeast Polk</v>
      </c>
      <c r="F135" s="80">
        <f>HouseDrop!I132</f>
        <v>6797.2</v>
      </c>
      <c r="G135" s="80">
        <v>1</v>
      </c>
      <c r="I135" s="79">
        <f>HouseDrop!J132</f>
        <v>6664</v>
      </c>
      <c r="J135" s="79"/>
      <c r="K135" s="79">
        <f>HouseDrop!H132</f>
        <v>6664</v>
      </c>
      <c r="L135" s="79"/>
      <c r="M135" s="79">
        <f>HouseDrop!K132</f>
        <v>0</v>
      </c>
      <c r="N135">
        <f t="shared" ref="N135:N198" si="4">IF(M135&gt;0,1,0)</f>
        <v>0</v>
      </c>
      <c r="O135">
        <f t="shared" ref="O135:O198" si="5">IF(M135&lt;175,1,0)</f>
        <v>1</v>
      </c>
      <c r="P135">
        <v>1</v>
      </c>
    </row>
    <row r="136" spans="2:16" hidden="1" x14ac:dyDescent="0.3">
      <c r="B136" s="5" t="str">
        <f>HouseDrop!C133</f>
        <v>Brown-Powers, Timi</v>
      </c>
      <c r="D136" s="5" t="str">
        <f>HouseDrop!F133</f>
        <v>Union</v>
      </c>
      <c r="F136" s="80">
        <f>HouseDrop!I133</f>
        <v>1102.4000000000001</v>
      </c>
      <c r="G136" s="80">
        <v>1</v>
      </c>
      <c r="I136" s="79">
        <f>HouseDrop!J133</f>
        <v>6746</v>
      </c>
      <c r="J136" s="79"/>
      <c r="K136" s="79">
        <f>HouseDrop!H133</f>
        <v>6664</v>
      </c>
      <c r="L136" s="79"/>
      <c r="M136" s="79">
        <f>HouseDrop!K133</f>
        <v>82</v>
      </c>
      <c r="N136">
        <f t="shared" si="4"/>
        <v>1</v>
      </c>
      <c r="O136">
        <f t="shared" si="5"/>
        <v>1</v>
      </c>
      <c r="P136">
        <v>1</v>
      </c>
    </row>
    <row r="137" spans="2:16" hidden="1" x14ac:dyDescent="0.3">
      <c r="B137" s="5" t="str">
        <f>HouseDrop!C134</f>
        <v>Brown-Powers, Timi</v>
      </c>
      <c r="D137" s="5" t="str">
        <f>HouseDrop!F134</f>
        <v>Hudson</v>
      </c>
      <c r="F137" s="80">
        <f>HouseDrop!I134</f>
        <v>666</v>
      </c>
      <c r="G137" s="80">
        <v>1</v>
      </c>
      <c r="I137" s="79">
        <f>HouseDrop!J134</f>
        <v>6839</v>
      </c>
      <c r="J137" s="79"/>
      <c r="K137" s="79">
        <f>HouseDrop!H134</f>
        <v>6664</v>
      </c>
      <c r="L137" s="79"/>
      <c r="M137" s="79">
        <f>HouseDrop!K134</f>
        <v>175</v>
      </c>
      <c r="N137">
        <f t="shared" si="4"/>
        <v>1</v>
      </c>
      <c r="O137">
        <f t="shared" si="5"/>
        <v>0</v>
      </c>
      <c r="P137">
        <v>1</v>
      </c>
    </row>
    <row r="138" spans="2:16" hidden="1" x14ac:dyDescent="0.3">
      <c r="B138" s="5" t="str">
        <f>HouseDrop!C135</f>
        <v>Brown-Powers, Timi</v>
      </c>
      <c r="D138" s="5" t="str">
        <f>HouseDrop!F135</f>
        <v>Jesup</v>
      </c>
      <c r="F138" s="80">
        <f>HouseDrop!I135</f>
        <v>886</v>
      </c>
      <c r="G138" s="80">
        <v>1</v>
      </c>
      <c r="I138" s="79">
        <f>HouseDrop!J135</f>
        <v>6664</v>
      </c>
      <c r="J138" s="79"/>
      <c r="K138" s="79">
        <f>HouseDrop!H135</f>
        <v>6664</v>
      </c>
      <c r="L138" s="79"/>
      <c r="M138" s="79">
        <f>HouseDrop!K135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">
      <c r="B139" s="5" t="str">
        <f>HouseDrop!C136</f>
        <v>Brown-Powers, Timi</v>
      </c>
      <c r="D139" s="5" t="str">
        <f>HouseDrop!F136</f>
        <v>Waterloo</v>
      </c>
      <c r="F139" s="80">
        <f>HouseDrop!I136</f>
        <v>10834.9</v>
      </c>
      <c r="G139" s="80">
        <v>1</v>
      </c>
      <c r="I139" s="79">
        <f>HouseDrop!J136</f>
        <v>6664</v>
      </c>
      <c r="J139" s="79"/>
      <c r="K139" s="79">
        <f>HouseDrop!H136</f>
        <v>6664</v>
      </c>
      <c r="L139" s="79"/>
      <c r="M139" s="79">
        <f>HouseDrop!K136</f>
        <v>0</v>
      </c>
      <c r="N139">
        <f t="shared" si="4"/>
        <v>0</v>
      </c>
      <c r="O139">
        <f t="shared" si="5"/>
        <v>1</v>
      </c>
      <c r="P139">
        <v>1</v>
      </c>
    </row>
    <row r="140" spans="2:16" hidden="1" x14ac:dyDescent="0.3">
      <c r="B140" s="5" t="str">
        <f>HouseDrop!C137</f>
        <v>Carlin, Jim</v>
      </c>
      <c r="D140" s="5" t="str">
        <f>HouseDrop!F137</f>
        <v>Lawton-Bronson</v>
      </c>
      <c r="F140" s="80">
        <f>HouseDrop!I137</f>
        <v>581.9</v>
      </c>
      <c r="G140" s="80">
        <v>1</v>
      </c>
      <c r="I140" s="79">
        <f>HouseDrop!J137</f>
        <v>6664</v>
      </c>
      <c r="J140" s="79"/>
      <c r="K140" s="79">
        <f>HouseDrop!H137</f>
        <v>6664</v>
      </c>
      <c r="L140" s="79"/>
      <c r="M140" s="79">
        <f>HouseDrop!K137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">
      <c r="B141" s="5" t="str">
        <f>HouseDrop!C138</f>
        <v>Carlin, Jim</v>
      </c>
      <c r="D141" s="5" t="str">
        <f>HouseDrop!F138</f>
        <v>Sergeant Bluff-Luton</v>
      </c>
      <c r="F141" s="80">
        <f>HouseDrop!I138</f>
        <v>1421.6</v>
      </c>
      <c r="G141" s="80">
        <v>1</v>
      </c>
      <c r="I141" s="79">
        <f>HouseDrop!J138</f>
        <v>6664</v>
      </c>
      <c r="J141" s="79"/>
      <c r="K141" s="79">
        <f>HouseDrop!H138</f>
        <v>6664</v>
      </c>
      <c r="L141" s="79"/>
      <c r="M141" s="79">
        <f>HouseDrop!K138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">
      <c r="B142" s="5" t="str">
        <f>HouseDrop!C139</f>
        <v>Carlin, Jim</v>
      </c>
      <c r="D142" s="5" t="str">
        <f>HouseDrop!F139</f>
        <v>Sioux City</v>
      </c>
      <c r="F142" s="80">
        <f>HouseDrop!I139</f>
        <v>14504</v>
      </c>
      <c r="G142" s="80">
        <v>1</v>
      </c>
      <c r="I142" s="79">
        <f>HouseDrop!J139</f>
        <v>6664</v>
      </c>
      <c r="J142" s="79"/>
      <c r="K142" s="79">
        <f>HouseDrop!H139</f>
        <v>6664</v>
      </c>
      <c r="L142" s="79"/>
      <c r="M142" s="79">
        <f>HouseDrop!K139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">
      <c r="B143" s="5" t="str">
        <f>HouseDrop!C140</f>
        <v>Carlin, Jim</v>
      </c>
      <c r="D143" s="5" t="str">
        <f>HouseDrop!F140</f>
        <v>Westwood</v>
      </c>
      <c r="F143" s="80">
        <f>HouseDrop!I140</f>
        <v>541</v>
      </c>
      <c r="G143" s="80">
        <v>1</v>
      </c>
      <c r="I143" s="79">
        <f>HouseDrop!J140</f>
        <v>6693</v>
      </c>
      <c r="J143" s="79"/>
      <c r="K143" s="79">
        <f>HouseDrop!H140</f>
        <v>6664</v>
      </c>
      <c r="L143" s="79"/>
      <c r="M143" s="79">
        <f>HouseDrop!K140</f>
        <v>29</v>
      </c>
      <c r="N143">
        <f t="shared" si="4"/>
        <v>1</v>
      </c>
      <c r="O143">
        <f t="shared" si="5"/>
        <v>1</v>
      </c>
      <c r="P143">
        <v>1</v>
      </c>
    </row>
    <row r="144" spans="2:16" hidden="1" x14ac:dyDescent="0.3">
      <c r="B144" s="5" t="str">
        <f>HouseDrop!C141</f>
        <v>Carlin, Jim</v>
      </c>
      <c r="D144" s="5" t="str">
        <f>HouseDrop!F141</f>
        <v>Woodbury Central</v>
      </c>
      <c r="F144" s="80">
        <f>HouseDrop!I141</f>
        <v>559.29999999999995</v>
      </c>
      <c r="G144" s="80">
        <v>1</v>
      </c>
      <c r="I144" s="79">
        <f>HouseDrop!J141</f>
        <v>6664</v>
      </c>
      <c r="J144" s="79"/>
      <c r="K144" s="79">
        <f>HouseDrop!H141</f>
        <v>6664</v>
      </c>
      <c r="L144" s="79"/>
      <c r="M144" s="79">
        <f>HouseDrop!K141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">
      <c r="B145" s="5" t="str">
        <f>HouseDrop!C142</f>
        <v>Carlson, Gary</v>
      </c>
      <c r="D145" s="5" t="str">
        <f>HouseDrop!F142</f>
        <v>Davenport</v>
      </c>
      <c r="F145" s="80">
        <f>HouseDrop!I142</f>
        <v>15490</v>
      </c>
      <c r="G145" s="80">
        <v>1</v>
      </c>
      <c r="I145" s="79">
        <f>HouseDrop!J142</f>
        <v>6664</v>
      </c>
      <c r="J145" s="79"/>
      <c r="K145" s="79">
        <f>HouseDrop!H142</f>
        <v>6664</v>
      </c>
      <c r="L145" s="79"/>
      <c r="M145" s="79">
        <f>HouseDrop!K142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">
      <c r="B146" s="5" t="str">
        <f>HouseDrop!C143</f>
        <v>Carlson, Gary</v>
      </c>
      <c r="D146" s="5" t="str">
        <f>HouseDrop!F143</f>
        <v>Durant</v>
      </c>
      <c r="F146" s="80">
        <f>HouseDrop!I143</f>
        <v>580.70000000000005</v>
      </c>
      <c r="G146" s="80">
        <v>1</v>
      </c>
      <c r="I146" s="79">
        <f>HouseDrop!J143</f>
        <v>6710</v>
      </c>
      <c r="J146" s="79"/>
      <c r="K146" s="79">
        <f>HouseDrop!H143</f>
        <v>6664</v>
      </c>
      <c r="L146" s="79"/>
      <c r="M146" s="79">
        <f>HouseDrop!K143</f>
        <v>46</v>
      </c>
      <c r="N146">
        <f t="shared" si="4"/>
        <v>1</v>
      </c>
      <c r="O146">
        <f t="shared" si="5"/>
        <v>1</v>
      </c>
      <c r="P146">
        <v>1</v>
      </c>
    </row>
    <row r="147" spans="2:16" hidden="1" x14ac:dyDescent="0.3">
      <c r="B147" s="5" t="str">
        <f>HouseDrop!C144</f>
        <v>Carlson, Gary</v>
      </c>
      <c r="D147" s="5" t="str">
        <f>HouseDrop!F144</f>
        <v>Louisa-Muscatine</v>
      </c>
      <c r="F147" s="80">
        <f>HouseDrop!I144</f>
        <v>729.7</v>
      </c>
      <c r="G147" s="80">
        <v>1</v>
      </c>
      <c r="I147" s="79">
        <f>HouseDrop!J144</f>
        <v>6664</v>
      </c>
      <c r="J147" s="79"/>
      <c r="K147" s="79">
        <f>HouseDrop!H144</f>
        <v>6664</v>
      </c>
      <c r="L147" s="79"/>
      <c r="M147" s="79">
        <f>HouseDrop!K144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">
      <c r="B148" s="5" t="str">
        <f>HouseDrop!C145</f>
        <v>Carlson, Gary</v>
      </c>
      <c r="D148" s="5" t="str">
        <f>HouseDrop!F145</f>
        <v>Muscatine</v>
      </c>
      <c r="F148" s="80">
        <f>HouseDrop!I145</f>
        <v>5084.2</v>
      </c>
      <c r="G148" s="80">
        <v>1</v>
      </c>
      <c r="I148" s="79">
        <f>HouseDrop!J145</f>
        <v>6664</v>
      </c>
      <c r="J148" s="79"/>
      <c r="K148" s="79">
        <f>HouseDrop!H145</f>
        <v>6664</v>
      </c>
      <c r="L148" s="79"/>
      <c r="M148" s="79">
        <f>HouseDrop!K145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">
      <c r="B149" s="5" t="str">
        <f>HouseDrop!C146</f>
        <v>Carlson, Gary</v>
      </c>
      <c r="D149" s="5" t="str">
        <f>HouseDrop!F146</f>
        <v>Wilton</v>
      </c>
      <c r="F149" s="80">
        <f>HouseDrop!I146</f>
        <v>817.7</v>
      </c>
      <c r="G149" s="80">
        <v>1</v>
      </c>
      <c r="I149" s="79">
        <f>HouseDrop!J146</f>
        <v>6664</v>
      </c>
      <c r="J149" s="79"/>
      <c r="K149" s="79">
        <f>HouseDrop!H146</f>
        <v>6664</v>
      </c>
      <c r="L149" s="79"/>
      <c r="M149" s="79">
        <f>HouseDrop!K146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">
      <c r="B150" s="5" t="str">
        <f>HouseDrop!C147</f>
        <v>Cohoon, Dennis</v>
      </c>
      <c r="D150" s="5" t="str">
        <f>HouseDrop!F147</f>
        <v>Burlington</v>
      </c>
      <c r="F150" s="80">
        <f>HouseDrop!I147</f>
        <v>4422.7</v>
      </c>
      <c r="G150" s="80">
        <v>1</v>
      </c>
      <c r="I150" s="79">
        <f>HouseDrop!J147</f>
        <v>6664</v>
      </c>
      <c r="J150" s="79"/>
      <c r="K150" s="79">
        <f>HouseDrop!H147</f>
        <v>6664</v>
      </c>
      <c r="L150" s="79"/>
      <c r="M150" s="79">
        <f>HouseDrop!K147</f>
        <v>0</v>
      </c>
      <c r="N150">
        <f t="shared" si="4"/>
        <v>0</v>
      </c>
      <c r="O150">
        <f t="shared" si="5"/>
        <v>1</v>
      </c>
      <c r="P150">
        <v>1</v>
      </c>
    </row>
    <row r="151" spans="2:16" hidden="1" x14ac:dyDescent="0.3">
      <c r="B151" s="5" t="str">
        <f>HouseDrop!C148</f>
        <v>Cohoon, Dennis</v>
      </c>
      <c r="D151" s="5" t="str">
        <f>HouseDrop!F148</f>
        <v>Mediapolis</v>
      </c>
      <c r="F151" s="80">
        <f>HouseDrop!I148</f>
        <v>780.9</v>
      </c>
      <c r="G151" s="80">
        <v>1</v>
      </c>
      <c r="I151" s="79">
        <f>HouseDrop!J148</f>
        <v>6664</v>
      </c>
      <c r="J151" s="79"/>
      <c r="K151" s="79">
        <f>HouseDrop!H148</f>
        <v>6664</v>
      </c>
      <c r="L151" s="79"/>
      <c r="M151" s="79">
        <f>HouseDrop!K148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">
      <c r="B152" s="5" t="str">
        <f>HouseDrop!C149</f>
        <v>Cohoon, Dennis</v>
      </c>
      <c r="D152" s="5" t="str">
        <f>HouseDrop!F149</f>
        <v>West Burlington Ind</v>
      </c>
      <c r="F152" s="80">
        <f>HouseDrop!I149</f>
        <v>445.8</v>
      </c>
      <c r="G152" s="80">
        <v>1</v>
      </c>
      <c r="I152" s="79">
        <f>HouseDrop!J149</f>
        <v>6664</v>
      </c>
      <c r="J152" s="79"/>
      <c r="K152" s="79">
        <f>HouseDrop!H149</f>
        <v>6664</v>
      </c>
      <c r="L152" s="79"/>
      <c r="M152" s="79">
        <f>HouseDrop!K149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">
      <c r="B153" s="5" t="str">
        <f>HouseDrop!C150</f>
        <v>Cownie, Peter</v>
      </c>
      <c r="D153" s="5" t="str">
        <f>HouseDrop!F150</f>
        <v>Des Moines Independent</v>
      </c>
      <c r="F153" s="80">
        <f>HouseDrop!I150</f>
        <v>32979.199999999997</v>
      </c>
      <c r="G153" s="80">
        <v>1</v>
      </c>
      <c r="I153" s="79">
        <f>HouseDrop!J150</f>
        <v>6732</v>
      </c>
      <c r="J153" s="79"/>
      <c r="K153" s="79">
        <f>HouseDrop!H150</f>
        <v>6664</v>
      </c>
      <c r="L153" s="79"/>
      <c r="M153" s="79">
        <f>HouseDrop!K150</f>
        <v>68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">
      <c r="B154" s="5" t="str">
        <f>HouseDrop!C151</f>
        <v>Cownie, Peter</v>
      </c>
      <c r="D154" s="5" t="str">
        <f>HouseDrop!F151</f>
        <v>Norwalk</v>
      </c>
      <c r="F154" s="80">
        <f>HouseDrop!I151</f>
        <v>2714.5</v>
      </c>
      <c r="G154" s="80">
        <v>1</v>
      </c>
      <c r="I154" s="79">
        <f>HouseDrop!J151</f>
        <v>6664</v>
      </c>
      <c r="J154" s="79"/>
      <c r="K154" s="79">
        <f>HouseDrop!H151</f>
        <v>6664</v>
      </c>
      <c r="L154" s="79"/>
      <c r="M154" s="79">
        <f>HouseDrop!K151</f>
        <v>0</v>
      </c>
      <c r="N154">
        <f t="shared" si="4"/>
        <v>0</v>
      </c>
      <c r="O154">
        <f t="shared" si="5"/>
        <v>1</v>
      </c>
      <c r="P154">
        <v>1</v>
      </c>
    </row>
    <row r="155" spans="2:16" hidden="1" x14ac:dyDescent="0.3">
      <c r="B155" s="5" t="str">
        <f>HouseDrop!C152</f>
        <v>Cownie, Peter</v>
      </c>
      <c r="D155" s="5" t="str">
        <f>HouseDrop!F152</f>
        <v>West Des Moines</v>
      </c>
      <c r="F155" s="80">
        <f>HouseDrop!I152</f>
        <v>8968.9</v>
      </c>
      <c r="G155" s="80">
        <v>1</v>
      </c>
      <c r="I155" s="79">
        <f>HouseDrop!J152</f>
        <v>6664</v>
      </c>
      <c r="J155" s="79"/>
      <c r="K155" s="79">
        <f>HouseDrop!H152</f>
        <v>6664</v>
      </c>
      <c r="L155" s="79"/>
      <c r="M155" s="79">
        <f>HouseDrop!K152</f>
        <v>0</v>
      </c>
      <c r="N155">
        <f t="shared" si="4"/>
        <v>0</v>
      </c>
      <c r="O155">
        <f t="shared" si="5"/>
        <v>1</v>
      </c>
      <c r="P155">
        <v>1</v>
      </c>
    </row>
    <row r="156" spans="2:16" hidden="1" x14ac:dyDescent="0.3">
      <c r="B156" s="5" t="str">
        <f>HouseDrop!C153</f>
        <v>Deyoe, Dave</v>
      </c>
      <c r="D156" s="5" t="str">
        <f>HouseDrop!F153</f>
        <v>AGWSR</v>
      </c>
      <c r="F156" s="80">
        <f>HouseDrop!I153</f>
        <v>622.70000000000005</v>
      </c>
      <c r="G156" s="80">
        <v>1</v>
      </c>
      <c r="I156" s="79">
        <f>HouseDrop!J153</f>
        <v>6774</v>
      </c>
      <c r="J156" s="79"/>
      <c r="K156" s="79">
        <f>HouseDrop!H153</f>
        <v>6664</v>
      </c>
      <c r="L156" s="79"/>
      <c r="M156" s="79">
        <f>HouseDrop!K153</f>
        <v>110</v>
      </c>
      <c r="N156">
        <f t="shared" si="4"/>
        <v>1</v>
      </c>
      <c r="O156">
        <f t="shared" si="5"/>
        <v>1</v>
      </c>
      <c r="P156">
        <v>1</v>
      </c>
    </row>
    <row r="157" spans="2:16" hidden="1" x14ac:dyDescent="0.3">
      <c r="B157" s="5" t="str">
        <f>HouseDrop!C154</f>
        <v>Deyoe, Dave</v>
      </c>
      <c r="D157" s="5" t="str">
        <f>HouseDrop!F154</f>
        <v>Ballard</v>
      </c>
      <c r="F157" s="80">
        <f>HouseDrop!I154</f>
        <v>1604</v>
      </c>
      <c r="G157" s="80">
        <v>1</v>
      </c>
      <c r="I157" s="79">
        <f>HouseDrop!J154</f>
        <v>6664</v>
      </c>
      <c r="J157" s="79"/>
      <c r="K157" s="79">
        <f>HouseDrop!H154</f>
        <v>6664</v>
      </c>
      <c r="L157" s="79"/>
      <c r="M157" s="79">
        <f>HouseDrop!K154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">
      <c r="B158" s="5" t="str">
        <f>HouseDrop!C155</f>
        <v>Deyoe, Dave</v>
      </c>
      <c r="D158" s="5" t="str">
        <f>HouseDrop!F155</f>
        <v>BCLUW</v>
      </c>
      <c r="F158" s="80">
        <f>HouseDrop!I155</f>
        <v>555.4</v>
      </c>
      <c r="G158" s="80">
        <v>1</v>
      </c>
      <c r="I158" s="79">
        <f>HouseDrop!J155</f>
        <v>6745</v>
      </c>
      <c r="J158" s="79"/>
      <c r="K158" s="79">
        <f>HouseDrop!H155</f>
        <v>6664</v>
      </c>
      <c r="L158" s="79"/>
      <c r="M158" s="79">
        <f>HouseDrop!K155</f>
        <v>81</v>
      </c>
      <c r="N158">
        <f t="shared" si="4"/>
        <v>1</v>
      </c>
      <c r="O158">
        <f t="shared" si="5"/>
        <v>1</v>
      </c>
      <c r="P158">
        <v>1</v>
      </c>
    </row>
    <row r="159" spans="2:16" hidden="1" x14ac:dyDescent="0.3">
      <c r="B159" s="5" t="str">
        <f>HouseDrop!C156</f>
        <v>Deyoe, Dave</v>
      </c>
      <c r="D159" s="5" t="str">
        <f>HouseDrop!F156</f>
        <v>Collins-Maxwell</v>
      </c>
      <c r="F159" s="80">
        <f>HouseDrop!I156</f>
        <v>488.1</v>
      </c>
      <c r="G159" s="80">
        <v>1</v>
      </c>
      <c r="I159" s="79">
        <f>HouseDrop!J156</f>
        <v>6664</v>
      </c>
      <c r="J159" s="79"/>
      <c r="K159" s="79">
        <f>HouseDrop!H156</f>
        <v>6664</v>
      </c>
      <c r="L159" s="79"/>
      <c r="M159" s="79">
        <f>HouseDrop!K156</f>
        <v>0</v>
      </c>
      <c r="N159">
        <f t="shared" si="4"/>
        <v>0</v>
      </c>
      <c r="O159">
        <f t="shared" si="5"/>
        <v>1</v>
      </c>
      <c r="P159">
        <v>1</v>
      </c>
    </row>
    <row r="160" spans="2:16" hidden="1" x14ac:dyDescent="0.3">
      <c r="B160" s="5" t="str">
        <f>HouseDrop!C157</f>
        <v>Deyoe, Dave</v>
      </c>
      <c r="D160" s="5" t="str">
        <f>HouseDrop!F157</f>
        <v>Colo-NESCO</v>
      </c>
      <c r="F160" s="80">
        <f>HouseDrop!I157</f>
        <v>508.3</v>
      </c>
      <c r="G160" s="80">
        <v>1</v>
      </c>
      <c r="I160" s="79">
        <f>HouseDrop!J157</f>
        <v>6687</v>
      </c>
      <c r="J160" s="79"/>
      <c r="K160" s="79">
        <f>HouseDrop!H157</f>
        <v>6664</v>
      </c>
      <c r="L160" s="79"/>
      <c r="M160" s="79">
        <f>HouseDrop!K157</f>
        <v>23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">
      <c r="B161" s="5" t="str">
        <f>HouseDrop!C158</f>
        <v>Deyoe, Dave</v>
      </c>
      <c r="D161" s="5" t="str">
        <f>HouseDrop!F158</f>
        <v>Eldora-New Providence</v>
      </c>
      <c r="F161" s="80">
        <f>HouseDrop!I158</f>
        <v>634</v>
      </c>
      <c r="G161" s="80">
        <v>1</v>
      </c>
      <c r="I161" s="79">
        <f>HouseDrop!J158</f>
        <v>6664</v>
      </c>
      <c r="J161" s="79"/>
      <c r="K161" s="79">
        <f>HouseDrop!H158</f>
        <v>6664</v>
      </c>
      <c r="L161" s="79"/>
      <c r="M161" s="79">
        <f>HouseDrop!K158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">
      <c r="B162" s="5" t="str">
        <f>HouseDrop!C159</f>
        <v>Deyoe, Dave</v>
      </c>
      <c r="D162" s="5" t="str">
        <f>HouseDrop!F159</f>
        <v>Gilbert</v>
      </c>
      <c r="F162" s="80">
        <f>HouseDrop!I159</f>
        <v>1425.2</v>
      </c>
      <c r="G162" s="80">
        <v>1</v>
      </c>
      <c r="I162" s="79">
        <f>HouseDrop!J159</f>
        <v>6664</v>
      </c>
      <c r="J162" s="79"/>
      <c r="K162" s="79">
        <f>HouseDrop!H159</f>
        <v>6664</v>
      </c>
      <c r="L162" s="79"/>
      <c r="M162" s="79">
        <f>HouseDrop!K159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">
      <c r="B163" s="5" t="str">
        <f>HouseDrop!C160</f>
        <v>Deyoe, Dave</v>
      </c>
      <c r="D163" s="5" t="str">
        <f>HouseDrop!F160</f>
        <v>Hubbard-Radcliffe</v>
      </c>
      <c r="F163" s="80">
        <f>HouseDrop!I160</f>
        <v>459.6</v>
      </c>
      <c r="G163" s="80">
        <v>1</v>
      </c>
      <c r="I163" s="79">
        <f>HouseDrop!J160</f>
        <v>6776</v>
      </c>
      <c r="J163" s="79"/>
      <c r="K163" s="79">
        <f>HouseDrop!H160</f>
        <v>6664</v>
      </c>
      <c r="L163" s="79"/>
      <c r="M163" s="79">
        <f>HouseDrop!K160</f>
        <v>112</v>
      </c>
      <c r="N163">
        <f t="shared" si="4"/>
        <v>1</v>
      </c>
      <c r="O163">
        <f t="shared" si="5"/>
        <v>1</v>
      </c>
      <c r="P163">
        <v>1</v>
      </c>
    </row>
    <row r="164" spans="2:16" hidden="1" x14ac:dyDescent="0.3">
      <c r="B164" s="5" t="str">
        <f>HouseDrop!C161</f>
        <v>Deyoe, Dave</v>
      </c>
      <c r="D164" s="5" t="str">
        <f>HouseDrop!F161</f>
        <v>Nevada</v>
      </c>
      <c r="F164" s="80">
        <f>HouseDrop!I161</f>
        <v>1548.1</v>
      </c>
      <c r="G164" s="80">
        <v>1</v>
      </c>
      <c r="I164" s="79">
        <f>HouseDrop!J161</f>
        <v>6664</v>
      </c>
      <c r="J164" s="79"/>
      <c r="K164" s="79">
        <f>HouseDrop!H161</f>
        <v>6664</v>
      </c>
      <c r="L164" s="79"/>
      <c r="M164" s="79">
        <f>HouseDrop!K161</f>
        <v>0</v>
      </c>
      <c r="N164">
        <f t="shared" si="4"/>
        <v>0</v>
      </c>
      <c r="O164">
        <f t="shared" si="5"/>
        <v>1</v>
      </c>
      <c r="P164">
        <v>1</v>
      </c>
    </row>
    <row r="165" spans="2:16" hidden="1" x14ac:dyDescent="0.3">
      <c r="B165" s="5" t="str">
        <f>HouseDrop!C162</f>
        <v>Deyoe, Dave</v>
      </c>
      <c r="D165" s="5" t="str">
        <f>HouseDrop!F162</f>
        <v>Roland-Story</v>
      </c>
      <c r="F165" s="80">
        <f>HouseDrop!I162</f>
        <v>1015.1</v>
      </c>
      <c r="G165" s="80">
        <v>1</v>
      </c>
      <c r="I165" s="79">
        <f>HouseDrop!J162</f>
        <v>6664</v>
      </c>
      <c r="J165" s="79"/>
      <c r="K165" s="79">
        <f>HouseDrop!H162</f>
        <v>6664</v>
      </c>
      <c r="L165" s="79"/>
      <c r="M165" s="79">
        <f>HouseDrop!K162</f>
        <v>0</v>
      </c>
      <c r="N165">
        <f t="shared" si="4"/>
        <v>0</v>
      </c>
      <c r="O165">
        <f t="shared" si="5"/>
        <v>1</v>
      </c>
      <c r="P165">
        <v>1</v>
      </c>
    </row>
    <row r="166" spans="2:16" hidden="1" x14ac:dyDescent="0.3">
      <c r="B166" s="5" t="str">
        <f>HouseDrop!C163</f>
        <v>Deyoe, Dave</v>
      </c>
      <c r="D166" s="5" t="str">
        <f>HouseDrop!F163</f>
        <v>West Marshall</v>
      </c>
      <c r="F166" s="80">
        <f>HouseDrop!I163</f>
        <v>874.6</v>
      </c>
      <c r="G166" s="80">
        <v>1</v>
      </c>
      <c r="I166" s="79">
        <f>HouseDrop!J163</f>
        <v>6671</v>
      </c>
      <c r="J166" s="79"/>
      <c r="K166" s="79">
        <f>HouseDrop!H163</f>
        <v>6664</v>
      </c>
      <c r="L166" s="79"/>
      <c r="M166" s="79">
        <f>HouseDrop!K163</f>
        <v>7</v>
      </c>
      <c r="N166">
        <f t="shared" si="4"/>
        <v>1</v>
      </c>
      <c r="O166">
        <f t="shared" si="5"/>
        <v>1</v>
      </c>
      <c r="P166">
        <v>1</v>
      </c>
    </row>
    <row r="167" spans="2:16" hidden="1" x14ac:dyDescent="0.3">
      <c r="B167" s="5" t="str">
        <f>HouseDrop!C164</f>
        <v>Dolecheck, Cecil</v>
      </c>
      <c r="D167" s="5" t="str">
        <f>HouseDrop!F164</f>
        <v>Bedford</v>
      </c>
      <c r="F167" s="80">
        <f>HouseDrop!I164</f>
        <v>445</v>
      </c>
      <c r="G167" s="80">
        <v>1</v>
      </c>
      <c r="I167" s="79">
        <f>HouseDrop!J164</f>
        <v>6664</v>
      </c>
      <c r="J167" s="79"/>
      <c r="K167" s="79">
        <f>HouseDrop!H164</f>
        <v>6664</v>
      </c>
      <c r="L167" s="79"/>
      <c r="M167" s="79">
        <f>HouseDrop!K164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">
      <c r="B168" s="5" t="str">
        <f>HouseDrop!C165</f>
        <v>Dolecheck, Cecil</v>
      </c>
      <c r="D168" s="5" t="str">
        <f>HouseDrop!F165</f>
        <v>Clarinda</v>
      </c>
      <c r="F168" s="80">
        <f>HouseDrop!I165</f>
        <v>961.3</v>
      </c>
      <c r="G168" s="80">
        <v>1</v>
      </c>
      <c r="I168" s="79">
        <f>HouseDrop!J165</f>
        <v>6664</v>
      </c>
      <c r="J168" s="79"/>
      <c r="K168" s="79">
        <f>HouseDrop!H165</f>
        <v>6664</v>
      </c>
      <c r="L168" s="79"/>
      <c r="M168" s="79">
        <f>HouseDrop!K165</f>
        <v>0</v>
      </c>
      <c r="N168">
        <f t="shared" si="4"/>
        <v>0</v>
      </c>
      <c r="O168">
        <f t="shared" si="5"/>
        <v>1</v>
      </c>
      <c r="P168">
        <v>1</v>
      </c>
    </row>
    <row r="169" spans="2:16" hidden="1" x14ac:dyDescent="0.3">
      <c r="B169" s="5" t="str">
        <f>HouseDrop!C166</f>
        <v>Dolecheck, Cecil</v>
      </c>
      <c r="D169" s="5" t="str">
        <f>HouseDrop!F166</f>
        <v>Corning</v>
      </c>
      <c r="F169" s="80">
        <f>HouseDrop!I166</f>
        <v>421.5</v>
      </c>
      <c r="G169" s="80">
        <v>1</v>
      </c>
      <c r="I169" s="79">
        <f>HouseDrop!J166</f>
        <v>6711</v>
      </c>
      <c r="J169" s="79"/>
      <c r="K169" s="79">
        <f>HouseDrop!H166</f>
        <v>6664</v>
      </c>
      <c r="L169" s="79"/>
      <c r="M169" s="79">
        <f>HouseDrop!K166</f>
        <v>47</v>
      </c>
      <c r="N169">
        <f t="shared" si="4"/>
        <v>1</v>
      </c>
      <c r="O169">
        <f t="shared" si="5"/>
        <v>1</v>
      </c>
      <c r="P169">
        <v>1</v>
      </c>
    </row>
    <row r="170" spans="2:16" hidden="1" x14ac:dyDescent="0.3">
      <c r="B170" s="5" t="str">
        <f>HouseDrop!C167</f>
        <v>Dolecheck, Cecil</v>
      </c>
      <c r="D170" s="5" t="str">
        <f>HouseDrop!F167</f>
        <v>Diagonal</v>
      </c>
      <c r="F170" s="80">
        <f>HouseDrop!I167</f>
        <v>100</v>
      </c>
      <c r="G170" s="80">
        <v>1</v>
      </c>
      <c r="I170" s="79">
        <f>HouseDrop!J167</f>
        <v>6675</v>
      </c>
      <c r="J170" s="79"/>
      <c r="K170" s="79">
        <f>HouseDrop!H167</f>
        <v>6664</v>
      </c>
      <c r="L170" s="79"/>
      <c r="M170" s="79">
        <f>HouseDrop!K167</f>
        <v>11</v>
      </c>
      <c r="N170">
        <f t="shared" si="4"/>
        <v>1</v>
      </c>
      <c r="O170">
        <f t="shared" si="5"/>
        <v>1</v>
      </c>
      <c r="P170">
        <v>1</v>
      </c>
    </row>
    <row r="171" spans="2:16" hidden="1" x14ac:dyDescent="0.3">
      <c r="B171" s="5" t="str">
        <f>HouseDrop!C168</f>
        <v>Dolecheck, Cecil</v>
      </c>
      <c r="D171" s="5" t="str">
        <f>HouseDrop!F168</f>
        <v>East Union</v>
      </c>
      <c r="F171" s="80">
        <f>HouseDrop!I168</f>
        <v>493.3</v>
      </c>
      <c r="G171" s="80">
        <v>1</v>
      </c>
      <c r="I171" s="79">
        <f>HouseDrop!J168</f>
        <v>6688</v>
      </c>
      <c r="J171" s="79"/>
      <c r="K171" s="79">
        <f>HouseDrop!H168</f>
        <v>6664</v>
      </c>
      <c r="L171" s="79"/>
      <c r="M171" s="79">
        <f>HouseDrop!K168</f>
        <v>24</v>
      </c>
      <c r="N171">
        <f t="shared" si="4"/>
        <v>1</v>
      </c>
      <c r="O171">
        <f t="shared" si="5"/>
        <v>1</v>
      </c>
      <c r="P171">
        <v>1</v>
      </c>
    </row>
    <row r="172" spans="2:16" hidden="1" x14ac:dyDescent="0.3">
      <c r="B172" s="5" t="str">
        <f>HouseDrop!C169</f>
        <v>Dolecheck, Cecil</v>
      </c>
      <c r="D172" s="5" t="str">
        <f>HouseDrop!F169</f>
        <v>Essex</v>
      </c>
      <c r="F172" s="80">
        <f>HouseDrop!I169</f>
        <v>196</v>
      </c>
      <c r="G172" s="80">
        <v>1</v>
      </c>
      <c r="I172" s="79">
        <f>HouseDrop!J169</f>
        <v>6664</v>
      </c>
      <c r="J172" s="79"/>
      <c r="K172" s="79">
        <f>HouseDrop!H169</f>
        <v>6664</v>
      </c>
      <c r="L172" s="79"/>
      <c r="M172" s="79">
        <f>HouseDrop!K169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">
      <c r="B173" s="5" t="str">
        <f>HouseDrop!C170</f>
        <v>Dolecheck, Cecil</v>
      </c>
      <c r="D173" s="5" t="str">
        <f>HouseDrop!F170</f>
        <v>Lamoni</v>
      </c>
      <c r="F173" s="80">
        <f>HouseDrop!I170</f>
        <v>299.89999999999998</v>
      </c>
      <c r="G173" s="80">
        <v>1</v>
      </c>
      <c r="I173" s="79">
        <f>HouseDrop!J170</f>
        <v>6664</v>
      </c>
      <c r="J173" s="79"/>
      <c r="K173" s="79">
        <f>HouseDrop!H170</f>
        <v>6664</v>
      </c>
      <c r="L173" s="79"/>
      <c r="M173" s="79">
        <f>HouseDrop!K170</f>
        <v>0</v>
      </c>
      <c r="N173">
        <f t="shared" si="4"/>
        <v>0</v>
      </c>
      <c r="O173">
        <f t="shared" si="5"/>
        <v>1</v>
      </c>
      <c r="P173">
        <v>1</v>
      </c>
    </row>
    <row r="174" spans="2:16" hidden="1" x14ac:dyDescent="0.3">
      <c r="B174" s="5" t="str">
        <f>HouseDrop!C171</f>
        <v>Dolecheck, Cecil</v>
      </c>
      <c r="D174" s="5" t="str">
        <f>HouseDrop!F171</f>
        <v>Lenox</v>
      </c>
      <c r="F174" s="80">
        <f>HouseDrop!I171</f>
        <v>467.1</v>
      </c>
      <c r="G174" s="80">
        <v>1</v>
      </c>
      <c r="I174" s="79">
        <f>HouseDrop!J171</f>
        <v>6664</v>
      </c>
      <c r="J174" s="79"/>
      <c r="K174" s="79">
        <f>HouseDrop!H171</f>
        <v>6664</v>
      </c>
      <c r="L174" s="79"/>
      <c r="M174" s="79">
        <f>HouseDrop!K171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">
      <c r="B175" s="5" t="str">
        <f>HouseDrop!C172</f>
        <v>Dolecheck, Cecil</v>
      </c>
      <c r="D175" s="5" t="str">
        <f>HouseDrop!F172</f>
        <v>East Mills</v>
      </c>
      <c r="F175" s="80">
        <f>HouseDrop!I172</f>
        <v>534.29999999999995</v>
      </c>
      <c r="G175" s="80">
        <v>1</v>
      </c>
      <c r="I175" s="79">
        <f>HouseDrop!J172</f>
        <v>6728</v>
      </c>
      <c r="J175" s="79"/>
      <c r="K175" s="79">
        <f>HouseDrop!H172</f>
        <v>6664</v>
      </c>
      <c r="L175" s="79"/>
      <c r="M175" s="79">
        <f>HouseDrop!K172</f>
        <v>64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">
      <c r="B176" s="5" t="str">
        <f>HouseDrop!C173</f>
        <v>Dolecheck, Cecil</v>
      </c>
      <c r="D176" s="5" t="str">
        <f>HouseDrop!F173</f>
        <v>Mount Ayr</v>
      </c>
      <c r="F176" s="80">
        <f>HouseDrop!I173</f>
        <v>632.79999999999995</v>
      </c>
      <c r="G176" s="80">
        <v>1</v>
      </c>
      <c r="I176" s="79">
        <f>HouseDrop!J173</f>
        <v>6667</v>
      </c>
      <c r="J176" s="79"/>
      <c r="K176" s="79">
        <f>HouseDrop!H173</f>
        <v>6664</v>
      </c>
      <c r="L176" s="79"/>
      <c r="M176" s="79">
        <f>HouseDrop!K173</f>
        <v>3</v>
      </c>
      <c r="N176">
        <f t="shared" si="4"/>
        <v>1</v>
      </c>
      <c r="O176">
        <f t="shared" si="5"/>
        <v>1</v>
      </c>
      <c r="P176">
        <v>1</v>
      </c>
    </row>
    <row r="177" spans="2:16" hidden="1" x14ac:dyDescent="0.3">
      <c r="B177" s="5" t="str">
        <f>HouseDrop!C174</f>
        <v>Dolecheck, Cecil</v>
      </c>
      <c r="D177" s="5" t="str">
        <f>HouseDrop!F174</f>
        <v>Red Oak</v>
      </c>
      <c r="F177" s="80">
        <f>HouseDrop!I174</f>
        <v>1110.3</v>
      </c>
      <c r="G177" s="80">
        <v>1</v>
      </c>
      <c r="I177" s="79">
        <f>HouseDrop!J174</f>
        <v>6664</v>
      </c>
      <c r="J177" s="79"/>
      <c r="K177" s="79">
        <f>HouseDrop!H174</f>
        <v>6664</v>
      </c>
      <c r="L177" s="79"/>
      <c r="M177" s="79">
        <f>HouseDrop!K174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">
      <c r="B178" s="5" t="str">
        <f>HouseDrop!C175</f>
        <v>Dolecheck, Cecil</v>
      </c>
      <c r="D178" s="5" t="str">
        <f>HouseDrop!F175</f>
        <v>Shenandoah</v>
      </c>
      <c r="F178" s="80">
        <f>HouseDrop!I175</f>
        <v>1075.7</v>
      </c>
      <c r="G178" s="80">
        <v>1</v>
      </c>
      <c r="I178" s="79">
        <f>HouseDrop!J175</f>
        <v>6664</v>
      </c>
      <c r="J178" s="79"/>
      <c r="K178" s="79">
        <f>HouseDrop!H175</f>
        <v>6664</v>
      </c>
      <c r="L178" s="79"/>
      <c r="M178" s="79">
        <f>HouseDrop!K175</f>
        <v>0</v>
      </c>
      <c r="N178">
        <f t="shared" si="4"/>
        <v>0</v>
      </c>
      <c r="O178">
        <f t="shared" si="5"/>
        <v>1</v>
      </c>
      <c r="P178">
        <v>1</v>
      </c>
    </row>
    <row r="179" spans="2:16" hidden="1" x14ac:dyDescent="0.3">
      <c r="B179" s="5" t="str">
        <f>HouseDrop!C176</f>
        <v>Dolecheck, Cecil</v>
      </c>
      <c r="D179" s="5" t="str">
        <f>HouseDrop!F176</f>
        <v>South Page</v>
      </c>
      <c r="F179" s="80">
        <f>HouseDrop!I176</f>
        <v>197.9</v>
      </c>
      <c r="G179" s="80">
        <v>1</v>
      </c>
      <c r="I179" s="79">
        <f>HouseDrop!J176</f>
        <v>6664</v>
      </c>
      <c r="J179" s="79"/>
      <c r="K179" s="79">
        <f>HouseDrop!H176</f>
        <v>6664</v>
      </c>
      <c r="L179" s="79"/>
      <c r="M179" s="79">
        <f>HouseDrop!K176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">
      <c r="B180" s="5" t="str">
        <f>HouseDrop!C177</f>
        <v>Dolecheck, Cecil</v>
      </c>
      <c r="D180" s="5" t="str">
        <f>HouseDrop!F177</f>
        <v>Stanton</v>
      </c>
      <c r="F180" s="80">
        <f>HouseDrop!I177</f>
        <v>204.1</v>
      </c>
      <c r="G180" s="80">
        <v>1</v>
      </c>
      <c r="I180" s="79">
        <f>HouseDrop!J177</f>
        <v>6664</v>
      </c>
      <c r="J180" s="79"/>
      <c r="K180" s="79">
        <f>HouseDrop!H177</f>
        <v>6664</v>
      </c>
      <c r="L180" s="79"/>
      <c r="M180" s="79">
        <f>HouseDrop!K177</f>
        <v>0</v>
      </c>
      <c r="N180">
        <f t="shared" si="4"/>
        <v>0</v>
      </c>
      <c r="O180">
        <f t="shared" si="5"/>
        <v>1</v>
      </c>
      <c r="P180">
        <v>1</v>
      </c>
    </row>
    <row r="181" spans="2:16" hidden="1" x14ac:dyDescent="0.3">
      <c r="B181" s="5" t="str">
        <f>HouseDrop!C178</f>
        <v>Dolecheck, Cecil</v>
      </c>
      <c r="D181" s="5" t="str">
        <f>HouseDrop!F178</f>
        <v>Villisca</v>
      </c>
      <c r="F181" s="80">
        <f>HouseDrop!I178</f>
        <v>304</v>
      </c>
      <c r="G181" s="80">
        <v>1</v>
      </c>
      <c r="I181" s="79">
        <f>HouseDrop!J178</f>
        <v>6664</v>
      </c>
      <c r="J181" s="79"/>
      <c r="K181" s="79">
        <f>HouseDrop!H178</f>
        <v>6664</v>
      </c>
      <c r="L181" s="79"/>
      <c r="M181" s="79">
        <f>HouseDrop!K178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">
      <c r="B182" s="5" t="str">
        <f>HouseDrop!C179</f>
        <v>Finkenauer, Abby</v>
      </c>
      <c r="D182" s="5" t="str">
        <f>HouseDrop!F179</f>
        <v>Dubuque</v>
      </c>
      <c r="F182" s="80">
        <f>HouseDrop!I179</f>
        <v>10555.8</v>
      </c>
      <c r="G182" s="80">
        <v>1</v>
      </c>
      <c r="I182" s="79">
        <f>HouseDrop!J179</f>
        <v>6671</v>
      </c>
      <c r="J182" s="79"/>
      <c r="K182" s="79">
        <f>HouseDrop!H179</f>
        <v>6664</v>
      </c>
      <c r="L182" s="79"/>
      <c r="M182" s="79">
        <f>HouseDrop!K179</f>
        <v>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">
      <c r="B183" s="5" t="str">
        <f>HouseDrop!C180</f>
        <v>Fisher, Dean</v>
      </c>
      <c r="D183" s="5" t="str">
        <f>HouseDrop!F180</f>
        <v>Baxter</v>
      </c>
      <c r="F183" s="80">
        <f>HouseDrop!I180</f>
        <v>328.8</v>
      </c>
      <c r="G183" s="80">
        <v>1</v>
      </c>
      <c r="I183" s="79">
        <f>HouseDrop!J180</f>
        <v>6664</v>
      </c>
      <c r="J183" s="79"/>
      <c r="K183" s="79">
        <f>HouseDrop!H180</f>
        <v>6664</v>
      </c>
      <c r="L183" s="79"/>
      <c r="M183" s="79">
        <f>HouseDrop!K180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">
      <c r="B184" s="5" t="str">
        <f>HouseDrop!C181</f>
        <v>Fisher, Dean</v>
      </c>
      <c r="D184" s="5" t="str">
        <f>HouseDrop!F181</f>
        <v>BCLUW</v>
      </c>
      <c r="F184" s="80">
        <f>HouseDrop!I181</f>
        <v>555.4</v>
      </c>
      <c r="G184" s="80">
        <v>1</v>
      </c>
      <c r="I184" s="79">
        <f>HouseDrop!J181</f>
        <v>6745</v>
      </c>
      <c r="J184" s="79"/>
      <c r="K184" s="79">
        <f>HouseDrop!H181</f>
        <v>6664</v>
      </c>
      <c r="L184" s="79"/>
      <c r="M184" s="79">
        <f>HouseDrop!K181</f>
        <v>81</v>
      </c>
      <c r="N184">
        <f t="shared" si="4"/>
        <v>1</v>
      </c>
      <c r="O184">
        <f t="shared" si="5"/>
        <v>1</v>
      </c>
      <c r="P184">
        <v>1</v>
      </c>
    </row>
    <row r="185" spans="2:16" hidden="1" x14ac:dyDescent="0.3">
      <c r="B185" s="5" t="str">
        <f>HouseDrop!C182</f>
        <v>Fisher, Dean</v>
      </c>
      <c r="D185" s="5" t="str">
        <f>HouseDrop!F182</f>
        <v>Belle Plaine</v>
      </c>
      <c r="F185" s="80">
        <f>HouseDrop!I182</f>
        <v>531.4</v>
      </c>
      <c r="G185" s="80">
        <v>1</v>
      </c>
      <c r="I185" s="79">
        <f>HouseDrop!J182</f>
        <v>6668</v>
      </c>
      <c r="J185" s="79"/>
      <c r="K185" s="79">
        <f>HouseDrop!H182</f>
        <v>6664</v>
      </c>
      <c r="L185" s="79"/>
      <c r="M185" s="79">
        <f>HouseDrop!K182</f>
        <v>4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">
      <c r="B186" s="5" t="str">
        <f>HouseDrop!C183</f>
        <v>Fisher, Dean</v>
      </c>
      <c r="D186" s="5" t="str">
        <f>HouseDrop!F183</f>
        <v>Benton</v>
      </c>
      <c r="F186" s="80">
        <f>HouseDrop!I183</f>
        <v>1514.8</v>
      </c>
      <c r="G186" s="80">
        <v>1</v>
      </c>
      <c r="I186" s="79">
        <f>HouseDrop!J183</f>
        <v>6729</v>
      </c>
      <c r="J186" s="79"/>
      <c r="K186" s="79">
        <f>HouseDrop!H183</f>
        <v>6664</v>
      </c>
      <c r="L186" s="79"/>
      <c r="M186" s="79">
        <f>HouseDrop!K183</f>
        <v>65</v>
      </c>
      <c r="N186">
        <f t="shared" si="4"/>
        <v>1</v>
      </c>
      <c r="O186">
        <f t="shared" si="5"/>
        <v>1</v>
      </c>
      <c r="P186">
        <v>1</v>
      </c>
    </row>
    <row r="187" spans="2:16" hidden="1" x14ac:dyDescent="0.3">
      <c r="B187" s="5" t="str">
        <f>HouseDrop!C184</f>
        <v>Fisher, Dean</v>
      </c>
      <c r="D187" s="5" t="str">
        <f>HouseDrop!F184</f>
        <v>Collins-Maxwell</v>
      </c>
      <c r="F187" s="80">
        <f>HouseDrop!I184</f>
        <v>488.1</v>
      </c>
      <c r="G187" s="80">
        <v>1</v>
      </c>
      <c r="I187" s="79">
        <f>HouseDrop!J184</f>
        <v>6664</v>
      </c>
      <c r="J187" s="79"/>
      <c r="K187" s="79">
        <f>HouseDrop!H184</f>
        <v>6664</v>
      </c>
      <c r="L187" s="79"/>
      <c r="M187" s="79">
        <f>HouseDrop!K184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">
      <c r="B188" s="5" t="str">
        <f>HouseDrop!C185</f>
        <v>Fisher, Dean</v>
      </c>
      <c r="D188" s="5" t="str">
        <f>HouseDrop!F185</f>
        <v>Colo-NESCO</v>
      </c>
      <c r="F188" s="80">
        <f>HouseDrop!I185</f>
        <v>508.3</v>
      </c>
      <c r="G188" s="80">
        <v>1</v>
      </c>
      <c r="I188" s="79">
        <f>HouseDrop!J185</f>
        <v>6687</v>
      </c>
      <c r="J188" s="79"/>
      <c r="K188" s="79">
        <f>HouseDrop!H185</f>
        <v>6664</v>
      </c>
      <c r="L188" s="79"/>
      <c r="M188" s="79">
        <f>HouseDrop!K185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">
      <c r="B189" s="5" t="str">
        <f>HouseDrop!C186</f>
        <v>Fisher, Dean</v>
      </c>
      <c r="D189" s="5" t="str">
        <f>HouseDrop!F186</f>
        <v>Union</v>
      </c>
      <c r="F189" s="80">
        <f>HouseDrop!I186</f>
        <v>1102.4000000000001</v>
      </c>
      <c r="G189" s="80">
        <v>1</v>
      </c>
      <c r="I189" s="79">
        <f>HouseDrop!J186</f>
        <v>6746</v>
      </c>
      <c r="J189" s="79"/>
      <c r="K189" s="79">
        <f>HouseDrop!H186</f>
        <v>6664</v>
      </c>
      <c r="L189" s="79"/>
      <c r="M189" s="79">
        <f>HouseDrop!K186</f>
        <v>82</v>
      </c>
      <c r="N189">
        <f t="shared" si="4"/>
        <v>1</v>
      </c>
      <c r="O189">
        <f t="shared" si="5"/>
        <v>1</v>
      </c>
      <c r="P189">
        <v>1</v>
      </c>
    </row>
    <row r="190" spans="2:16" hidden="1" x14ac:dyDescent="0.3">
      <c r="B190" s="5" t="str">
        <f>HouseDrop!C187</f>
        <v>Fisher, Dean</v>
      </c>
      <c r="D190" s="5" t="str">
        <f>HouseDrop!F187</f>
        <v>Eldora-New Providence</v>
      </c>
      <c r="F190" s="80">
        <f>HouseDrop!I187</f>
        <v>634</v>
      </c>
      <c r="G190" s="80">
        <v>1</v>
      </c>
      <c r="I190" s="79">
        <f>HouseDrop!J187</f>
        <v>6664</v>
      </c>
      <c r="J190" s="79"/>
      <c r="K190" s="79">
        <f>HouseDrop!H187</f>
        <v>6664</v>
      </c>
      <c r="L190" s="79"/>
      <c r="M190" s="79">
        <f>HouseDrop!K187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">
      <c r="B191" s="5" t="str">
        <f>HouseDrop!C188</f>
        <v>Fisher, Dean</v>
      </c>
      <c r="D191" s="5" t="str">
        <f>HouseDrop!F188</f>
        <v>Gladbrook-Reinbeck</v>
      </c>
      <c r="F191" s="80">
        <f>HouseDrop!I188</f>
        <v>569.4</v>
      </c>
      <c r="G191" s="80">
        <v>1</v>
      </c>
      <c r="I191" s="79">
        <f>HouseDrop!J188</f>
        <v>6764</v>
      </c>
      <c r="J191" s="79"/>
      <c r="K191" s="79">
        <f>HouseDrop!H188</f>
        <v>6664</v>
      </c>
      <c r="L191" s="79"/>
      <c r="M191" s="79">
        <f>HouseDrop!K188</f>
        <v>100</v>
      </c>
      <c r="N191">
        <f t="shared" si="4"/>
        <v>1</v>
      </c>
      <c r="O191">
        <f t="shared" si="5"/>
        <v>1</v>
      </c>
      <c r="P191">
        <v>1</v>
      </c>
    </row>
    <row r="192" spans="2:16" hidden="1" x14ac:dyDescent="0.3">
      <c r="B192" s="5" t="str">
        <f>HouseDrop!C189</f>
        <v>Fisher, Dean</v>
      </c>
      <c r="D192" s="5" t="str">
        <f>HouseDrop!F189</f>
        <v>GMG</v>
      </c>
      <c r="F192" s="80">
        <f>HouseDrop!I189</f>
        <v>287.3</v>
      </c>
      <c r="G192" s="80">
        <v>1</v>
      </c>
      <c r="I192" s="79">
        <f>HouseDrop!J189</f>
        <v>6664</v>
      </c>
      <c r="J192" s="79"/>
      <c r="K192" s="79">
        <f>HouseDrop!H189</f>
        <v>6664</v>
      </c>
      <c r="L192" s="79"/>
      <c r="M192" s="79">
        <f>HouseDrop!K189</f>
        <v>0</v>
      </c>
      <c r="N192">
        <f t="shared" si="4"/>
        <v>0</v>
      </c>
      <c r="O192">
        <f t="shared" si="5"/>
        <v>1</v>
      </c>
      <c r="P192">
        <v>1</v>
      </c>
    </row>
    <row r="193" spans="2:16" hidden="1" x14ac:dyDescent="0.3">
      <c r="B193" s="5" t="str">
        <f>HouseDrop!C190</f>
        <v>Fisher, Dean</v>
      </c>
      <c r="D193" s="5" t="str">
        <f>HouseDrop!F190</f>
        <v>Grundy Center</v>
      </c>
      <c r="F193" s="80">
        <f>HouseDrop!I190</f>
        <v>658.5</v>
      </c>
      <c r="G193" s="80">
        <v>1</v>
      </c>
      <c r="I193" s="79">
        <f>HouseDrop!J190</f>
        <v>6664</v>
      </c>
      <c r="J193" s="79"/>
      <c r="K193" s="79">
        <f>HouseDrop!H190</f>
        <v>6664</v>
      </c>
      <c r="L193" s="79"/>
      <c r="M193" s="79">
        <f>HouseDrop!K190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">
      <c r="B194" s="5" t="str">
        <f>HouseDrop!C191</f>
        <v>Fisher, Dean</v>
      </c>
      <c r="D194" s="5" t="str">
        <f>HouseDrop!F191</f>
        <v>Hudson</v>
      </c>
      <c r="F194" s="80">
        <f>HouseDrop!I191</f>
        <v>666</v>
      </c>
      <c r="G194" s="80">
        <v>1</v>
      </c>
      <c r="I194" s="79">
        <f>HouseDrop!J191</f>
        <v>6839</v>
      </c>
      <c r="J194" s="79"/>
      <c r="K194" s="79">
        <f>HouseDrop!H191</f>
        <v>6664</v>
      </c>
      <c r="L194" s="79"/>
      <c r="M194" s="79">
        <f>HouseDrop!K191</f>
        <v>175</v>
      </c>
      <c r="N194">
        <f t="shared" si="4"/>
        <v>1</v>
      </c>
      <c r="O194">
        <f t="shared" si="5"/>
        <v>0</v>
      </c>
      <c r="P194">
        <v>1</v>
      </c>
    </row>
    <row r="195" spans="2:16" hidden="1" x14ac:dyDescent="0.3">
      <c r="B195" s="5" t="str">
        <f>HouseDrop!C192</f>
        <v>Fisher, Dean</v>
      </c>
      <c r="D195" s="5" t="str">
        <f>HouseDrop!F192</f>
        <v>East Marshall</v>
      </c>
      <c r="F195" s="80">
        <f>HouseDrop!I192</f>
        <v>554.29999999999995</v>
      </c>
      <c r="G195" s="80">
        <v>1</v>
      </c>
      <c r="I195" s="79">
        <f>HouseDrop!J192</f>
        <v>6748</v>
      </c>
      <c r="J195" s="79"/>
      <c r="K195" s="79">
        <f>HouseDrop!H192</f>
        <v>6664</v>
      </c>
      <c r="L195" s="79"/>
      <c r="M195" s="79">
        <f>HouseDrop!K192</f>
        <v>84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">
      <c r="B196" s="5" t="str">
        <f>HouseDrop!C193</f>
        <v>Fisher, Dean</v>
      </c>
      <c r="D196" s="5" t="str">
        <f>HouseDrop!F193</f>
        <v>Marshalltown</v>
      </c>
      <c r="F196" s="80">
        <f>HouseDrop!I193</f>
        <v>5435.2</v>
      </c>
      <c r="G196" s="80">
        <v>1</v>
      </c>
      <c r="I196" s="79">
        <f>HouseDrop!J193</f>
        <v>6705</v>
      </c>
      <c r="J196" s="79"/>
      <c r="K196" s="79">
        <f>HouseDrop!H193</f>
        <v>6664</v>
      </c>
      <c r="L196" s="79"/>
      <c r="M196" s="79">
        <f>HouseDrop!K193</f>
        <v>41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">
      <c r="B197" s="5" t="str">
        <f>HouseDrop!C194</f>
        <v>Fisher, Dean</v>
      </c>
      <c r="D197" s="5" t="str">
        <f>HouseDrop!F194</f>
        <v>North Tama County</v>
      </c>
      <c r="F197" s="80">
        <f>HouseDrop!I194</f>
        <v>441.3</v>
      </c>
      <c r="G197" s="80">
        <v>1</v>
      </c>
      <c r="I197" s="79">
        <f>HouseDrop!J194</f>
        <v>6664</v>
      </c>
      <c r="J197" s="79"/>
      <c r="K197" s="79">
        <f>HouseDrop!H194</f>
        <v>6664</v>
      </c>
      <c r="L197" s="79"/>
      <c r="M197" s="79">
        <f>HouseDrop!K194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">
      <c r="B198" s="5" t="str">
        <f>HouseDrop!C195</f>
        <v>Fisher, Dean</v>
      </c>
      <c r="D198" s="5" t="str">
        <f>HouseDrop!F195</f>
        <v>South Tama County</v>
      </c>
      <c r="F198" s="80">
        <f>HouseDrop!I195</f>
        <v>1565</v>
      </c>
      <c r="G198" s="80">
        <v>1</v>
      </c>
      <c r="I198" s="79">
        <f>HouseDrop!J195</f>
        <v>6684</v>
      </c>
      <c r="J198" s="79"/>
      <c r="K198" s="79">
        <f>HouseDrop!H195</f>
        <v>6664</v>
      </c>
      <c r="L198" s="79"/>
      <c r="M198" s="79">
        <f>HouseDrop!K195</f>
        <v>20</v>
      </c>
      <c r="N198">
        <f t="shared" si="4"/>
        <v>1</v>
      </c>
      <c r="O198">
        <f t="shared" si="5"/>
        <v>1</v>
      </c>
      <c r="P198">
        <v>1</v>
      </c>
    </row>
    <row r="199" spans="2:16" hidden="1" x14ac:dyDescent="0.3">
      <c r="B199" s="5" t="str">
        <f>HouseDrop!C196</f>
        <v>Fisher, Dean</v>
      </c>
      <c r="D199" s="5" t="str">
        <f>HouseDrop!F196</f>
        <v>Vinton-Shellsburg</v>
      </c>
      <c r="F199" s="80">
        <f>HouseDrop!I196</f>
        <v>1534.5</v>
      </c>
      <c r="G199" s="80">
        <v>1</v>
      </c>
      <c r="I199" s="79">
        <f>HouseDrop!J196</f>
        <v>6664</v>
      </c>
      <c r="J199" s="79"/>
      <c r="K199" s="79">
        <f>HouseDrop!H196</f>
        <v>6664</v>
      </c>
      <c r="L199" s="79"/>
      <c r="M199" s="79">
        <f>HouseDrop!K196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">
      <c r="B200" s="5" t="str">
        <f>HouseDrop!C197</f>
        <v>Fisher, Dean</v>
      </c>
      <c r="D200" s="5" t="str">
        <f>HouseDrop!F197</f>
        <v>Waterloo</v>
      </c>
      <c r="F200" s="80">
        <f>HouseDrop!I197</f>
        <v>10834.9</v>
      </c>
      <c r="G200" s="80">
        <v>1</v>
      </c>
      <c r="I200" s="79">
        <f>HouseDrop!J197</f>
        <v>6664</v>
      </c>
      <c r="J200" s="79"/>
      <c r="K200" s="79">
        <f>HouseDrop!H197</f>
        <v>6664</v>
      </c>
      <c r="L200" s="79"/>
      <c r="M200" s="79">
        <f>HouseDrop!K197</f>
        <v>0</v>
      </c>
      <c r="N200">
        <f t="shared" si="6"/>
        <v>0</v>
      </c>
      <c r="O200">
        <f t="shared" si="7"/>
        <v>1</v>
      </c>
      <c r="P200">
        <v>1</v>
      </c>
    </row>
    <row r="201" spans="2:16" hidden="1" x14ac:dyDescent="0.3">
      <c r="B201" s="5" t="str">
        <f>HouseDrop!C198</f>
        <v>Fisher, Dean</v>
      </c>
      <c r="D201" s="5" t="str">
        <f>HouseDrop!F198</f>
        <v>West Marshall</v>
      </c>
      <c r="F201" s="80">
        <f>HouseDrop!I198</f>
        <v>874.6</v>
      </c>
      <c r="G201" s="80">
        <v>1</v>
      </c>
      <c r="I201" s="79">
        <f>HouseDrop!J198</f>
        <v>6671</v>
      </c>
      <c r="J201" s="79"/>
      <c r="K201" s="79">
        <f>HouseDrop!H198</f>
        <v>6664</v>
      </c>
      <c r="L201" s="79"/>
      <c r="M201" s="79">
        <f>HouseDrop!K198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">
      <c r="B202" s="5" t="str">
        <f>HouseDrop!C199</f>
        <v>Forbes, John</v>
      </c>
      <c r="D202" s="5" t="str">
        <f>HouseDrop!F199</f>
        <v>Dallas Center-Grimes</v>
      </c>
      <c r="F202" s="80">
        <f>HouseDrop!I199</f>
        <v>2690.2</v>
      </c>
      <c r="G202" s="80">
        <v>1</v>
      </c>
      <c r="I202" s="79">
        <f>HouseDrop!J199</f>
        <v>6664</v>
      </c>
      <c r="J202" s="79"/>
      <c r="K202" s="79">
        <f>HouseDrop!H199</f>
        <v>6664</v>
      </c>
      <c r="L202" s="79"/>
      <c r="M202" s="79">
        <f>HouseDrop!K199</f>
        <v>0</v>
      </c>
      <c r="N202">
        <f t="shared" si="6"/>
        <v>0</v>
      </c>
      <c r="O202">
        <f t="shared" si="7"/>
        <v>1</v>
      </c>
      <c r="P202">
        <v>1</v>
      </c>
    </row>
    <row r="203" spans="2:16" hidden="1" x14ac:dyDescent="0.3">
      <c r="B203" s="5" t="str">
        <f>HouseDrop!C200</f>
        <v>Forbes, John</v>
      </c>
      <c r="D203" s="5" t="str">
        <f>HouseDrop!F200</f>
        <v>Johnston</v>
      </c>
      <c r="F203" s="80">
        <f>HouseDrop!I200</f>
        <v>6894.2</v>
      </c>
      <c r="G203" s="80">
        <v>1</v>
      </c>
      <c r="I203" s="79">
        <f>HouseDrop!J200</f>
        <v>6664</v>
      </c>
      <c r="J203" s="79"/>
      <c r="K203" s="79">
        <f>HouseDrop!H200</f>
        <v>6664</v>
      </c>
      <c r="L203" s="79"/>
      <c r="M203" s="79">
        <f>HouseDrop!K200</f>
        <v>0</v>
      </c>
      <c r="N203">
        <f t="shared" si="6"/>
        <v>0</v>
      </c>
      <c r="O203">
        <f t="shared" si="7"/>
        <v>1</v>
      </c>
      <c r="P203">
        <v>1</v>
      </c>
    </row>
    <row r="204" spans="2:16" hidden="1" x14ac:dyDescent="0.3">
      <c r="B204" s="5" t="str">
        <f>HouseDrop!C201</f>
        <v>Forbes, John</v>
      </c>
      <c r="D204" s="5" t="str">
        <f>HouseDrop!F201</f>
        <v>Urbandale</v>
      </c>
      <c r="F204" s="80">
        <f>HouseDrop!I201</f>
        <v>3397.6</v>
      </c>
      <c r="G204" s="80">
        <v>1</v>
      </c>
      <c r="I204" s="79">
        <f>HouseDrop!J201</f>
        <v>6664</v>
      </c>
      <c r="J204" s="79"/>
      <c r="K204" s="79">
        <f>HouseDrop!H201</f>
        <v>6664</v>
      </c>
      <c r="L204" s="79"/>
      <c r="M204" s="79">
        <f>HouseDrop!K201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">
      <c r="B205" s="5" t="str">
        <f>HouseDrop!C202</f>
        <v>Forbes, John</v>
      </c>
      <c r="D205" s="5" t="str">
        <f>HouseDrop!F202</f>
        <v>West Des Moines</v>
      </c>
      <c r="F205" s="80">
        <f>HouseDrop!I202</f>
        <v>8968.9</v>
      </c>
      <c r="G205" s="80">
        <v>1</v>
      </c>
      <c r="I205" s="79">
        <f>HouseDrop!J202</f>
        <v>6664</v>
      </c>
      <c r="J205" s="79"/>
      <c r="K205" s="79">
        <f>HouseDrop!H202</f>
        <v>6664</v>
      </c>
      <c r="L205" s="79"/>
      <c r="M205" s="79">
        <f>HouseDrop!K202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">
      <c r="B206" s="5" t="str">
        <f>HouseDrop!C203</f>
        <v>Fry, Joel</v>
      </c>
      <c r="D206" s="5" t="str">
        <f>HouseDrop!F203</f>
        <v>Central Decatur</v>
      </c>
      <c r="F206" s="80">
        <f>HouseDrop!I203</f>
        <v>650.79999999999995</v>
      </c>
      <c r="G206" s="80">
        <v>1</v>
      </c>
      <c r="I206" s="79">
        <f>HouseDrop!J203</f>
        <v>6664</v>
      </c>
      <c r="J206" s="79"/>
      <c r="K206" s="79">
        <f>HouseDrop!H203</f>
        <v>6664</v>
      </c>
      <c r="L206" s="79"/>
      <c r="M206" s="79">
        <f>HouseDrop!K203</f>
        <v>0</v>
      </c>
      <c r="N206">
        <f t="shared" si="6"/>
        <v>0</v>
      </c>
      <c r="O206">
        <f t="shared" si="7"/>
        <v>1</v>
      </c>
      <c r="P206">
        <v>1</v>
      </c>
    </row>
    <row r="207" spans="2:16" hidden="1" x14ac:dyDescent="0.3">
      <c r="B207" s="5" t="str">
        <f>HouseDrop!C204</f>
        <v>Fry, Joel</v>
      </c>
      <c r="D207" s="5" t="str">
        <f>HouseDrop!F204</f>
        <v>Chariton</v>
      </c>
      <c r="F207" s="80">
        <f>HouseDrop!I204</f>
        <v>1281.5999999999999</v>
      </c>
      <c r="G207" s="80">
        <v>1</v>
      </c>
      <c r="I207" s="79">
        <f>HouseDrop!J204</f>
        <v>6664</v>
      </c>
      <c r="J207" s="79"/>
      <c r="K207" s="79">
        <f>HouseDrop!H204</f>
        <v>6664</v>
      </c>
      <c r="L207" s="79"/>
      <c r="M207" s="79">
        <f>HouseDrop!K204</f>
        <v>0</v>
      </c>
      <c r="N207">
        <f t="shared" si="6"/>
        <v>0</v>
      </c>
      <c r="O207">
        <f t="shared" si="7"/>
        <v>1</v>
      </c>
      <c r="P207">
        <v>1</v>
      </c>
    </row>
    <row r="208" spans="2:16" hidden="1" x14ac:dyDescent="0.3">
      <c r="B208" s="5" t="str">
        <f>HouseDrop!C205</f>
        <v>Fry, Joel</v>
      </c>
      <c r="D208" s="5" t="str">
        <f>HouseDrop!F205</f>
        <v>Clarke</v>
      </c>
      <c r="F208" s="80">
        <f>HouseDrop!I205</f>
        <v>1417.1</v>
      </c>
      <c r="G208" s="80">
        <v>1</v>
      </c>
      <c r="I208" s="79">
        <f>HouseDrop!J205</f>
        <v>6664</v>
      </c>
      <c r="J208" s="79"/>
      <c r="K208" s="79">
        <f>HouseDrop!H205</f>
        <v>6664</v>
      </c>
      <c r="L208" s="79"/>
      <c r="M208" s="79">
        <f>HouseDrop!K205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">
      <c r="B209" s="5" t="str">
        <f>HouseDrop!C206</f>
        <v>Fry, Joel</v>
      </c>
      <c r="D209" s="5" t="str">
        <f>HouseDrop!F206</f>
        <v>East Union</v>
      </c>
      <c r="F209" s="80">
        <f>HouseDrop!I206</f>
        <v>493.3</v>
      </c>
      <c r="G209" s="80">
        <v>1</v>
      </c>
      <c r="I209" s="79">
        <f>HouseDrop!J206</f>
        <v>6688</v>
      </c>
      <c r="J209" s="79"/>
      <c r="K209" s="79">
        <f>HouseDrop!H206</f>
        <v>6664</v>
      </c>
      <c r="L209" s="79"/>
      <c r="M209" s="79">
        <f>HouseDrop!K206</f>
        <v>24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">
      <c r="B210" s="5" t="str">
        <f>HouseDrop!C207</f>
        <v>Fry, Joel</v>
      </c>
      <c r="D210" s="5" t="str">
        <f>HouseDrop!F207</f>
        <v>Interstate 35</v>
      </c>
      <c r="F210" s="80">
        <f>HouseDrop!I207</f>
        <v>888.4</v>
      </c>
      <c r="G210" s="80">
        <v>1</v>
      </c>
      <c r="I210" s="79">
        <f>HouseDrop!J207</f>
        <v>6664</v>
      </c>
      <c r="J210" s="79"/>
      <c r="K210" s="79">
        <f>HouseDrop!H207</f>
        <v>6664</v>
      </c>
      <c r="L210" s="79"/>
      <c r="M210" s="79">
        <f>HouseDrop!K207</f>
        <v>0</v>
      </c>
      <c r="N210">
        <f t="shared" si="6"/>
        <v>0</v>
      </c>
      <c r="O210">
        <f t="shared" si="7"/>
        <v>1</v>
      </c>
      <c r="P210">
        <v>1</v>
      </c>
    </row>
    <row r="211" spans="2:16" hidden="1" x14ac:dyDescent="0.3">
      <c r="B211" s="5" t="str">
        <f>HouseDrop!C208</f>
        <v>Fry, Joel</v>
      </c>
      <c r="D211" s="5" t="str">
        <f>HouseDrop!F208</f>
        <v>Lamoni</v>
      </c>
      <c r="F211" s="80">
        <f>HouseDrop!I208</f>
        <v>299.89999999999998</v>
      </c>
      <c r="G211" s="80">
        <v>1</v>
      </c>
      <c r="I211" s="79">
        <f>HouseDrop!J208</f>
        <v>6664</v>
      </c>
      <c r="J211" s="79"/>
      <c r="K211" s="79">
        <f>HouseDrop!H208</f>
        <v>6664</v>
      </c>
      <c r="L211" s="79"/>
      <c r="M211" s="79">
        <f>HouseDrop!K208</f>
        <v>0</v>
      </c>
      <c r="N211">
        <f t="shared" si="6"/>
        <v>0</v>
      </c>
      <c r="O211">
        <f t="shared" si="7"/>
        <v>1</v>
      </c>
      <c r="P211">
        <v>1</v>
      </c>
    </row>
    <row r="212" spans="2:16" hidden="1" x14ac:dyDescent="0.3">
      <c r="B212" s="5" t="str">
        <f>HouseDrop!C209</f>
        <v>Fry, Joel</v>
      </c>
      <c r="D212" s="5" t="str">
        <f>HouseDrop!F209</f>
        <v>Mormon Trail</v>
      </c>
      <c r="F212" s="80">
        <f>HouseDrop!I209</f>
        <v>258.3</v>
      </c>
      <c r="G212" s="80">
        <v>1</v>
      </c>
      <c r="I212" s="79">
        <f>HouseDrop!J209</f>
        <v>6738</v>
      </c>
      <c r="J212" s="79"/>
      <c r="K212" s="79">
        <f>HouseDrop!H209</f>
        <v>6664</v>
      </c>
      <c r="L212" s="79"/>
      <c r="M212" s="79">
        <f>HouseDrop!K209</f>
        <v>74</v>
      </c>
      <c r="N212">
        <f t="shared" si="6"/>
        <v>1</v>
      </c>
      <c r="O212">
        <f t="shared" si="7"/>
        <v>1</v>
      </c>
      <c r="P212">
        <v>1</v>
      </c>
    </row>
    <row r="213" spans="2:16" hidden="1" x14ac:dyDescent="0.3">
      <c r="B213" s="5" t="str">
        <f>HouseDrop!C210</f>
        <v>Fry, Joel</v>
      </c>
      <c r="D213" s="5" t="str">
        <f>HouseDrop!F210</f>
        <v>Mount Ayr</v>
      </c>
      <c r="F213" s="80">
        <f>HouseDrop!I210</f>
        <v>632.79999999999995</v>
      </c>
      <c r="G213" s="80">
        <v>1</v>
      </c>
      <c r="I213" s="79">
        <f>HouseDrop!J210</f>
        <v>6667</v>
      </c>
      <c r="J213" s="79"/>
      <c r="K213" s="79">
        <f>HouseDrop!H210</f>
        <v>6664</v>
      </c>
      <c r="L213" s="79"/>
      <c r="M213" s="79">
        <f>HouseDrop!K210</f>
        <v>3</v>
      </c>
      <c r="N213">
        <f t="shared" si="6"/>
        <v>1</v>
      </c>
      <c r="O213">
        <f t="shared" si="7"/>
        <v>1</v>
      </c>
      <c r="P213">
        <v>1</v>
      </c>
    </row>
    <row r="214" spans="2:16" hidden="1" x14ac:dyDescent="0.3">
      <c r="B214" s="5" t="str">
        <f>HouseDrop!C211</f>
        <v>Fry, Joel</v>
      </c>
      <c r="D214" s="5" t="str">
        <f>HouseDrop!F211</f>
        <v>Murray</v>
      </c>
      <c r="F214" s="80">
        <f>HouseDrop!I211</f>
        <v>264.39999999999998</v>
      </c>
      <c r="G214" s="80">
        <v>1</v>
      </c>
      <c r="I214" s="79">
        <f>HouseDrop!J211</f>
        <v>6664</v>
      </c>
      <c r="J214" s="79"/>
      <c r="K214" s="79">
        <f>HouseDrop!H211</f>
        <v>6664</v>
      </c>
      <c r="L214" s="79"/>
      <c r="M214" s="79">
        <f>HouseDrop!K211</f>
        <v>0</v>
      </c>
      <c r="N214">
        <f t="shared" si="6"/>
        <v>0</v>
      </c>
      <c r="O214">
        <f t="shared" si="7"/>
        <v>1</v>
      </c>
      <c r="P214">
        <v>1</v>
      </c>
    </row>
    <row r="215" spans="2:16" hidden="1" x14ac:dyDescent="0.3">
      <c r="B215" s="5" t="str">
        <f>HouseDrop!C212</f>
        <v>Fry, Joel</v>
      </c>
      <c r="D215" s="5" t="str">
        <f>HouseDrop!F212</f>
        <v>Seymour</v>
      </c>
      <c r="F215" s="80">
        <f>HouseDrop!I212</f>
        <v>299.60000000000002</v>
      </c>
      <c r="G215" s="80">
        <v>1</v>
      </c>
      <c r="I215" s="79">
        <f>HouseDrop!J212</f>
        <v>6664</v>
      </c>
      <c r="J215" s="79"/>
      <c r="K215" s="79">
        <f>HouseDrop!H212</f>
        <v>6664</v>
      </c>
      <c r="L215" s="79"/>
      <c r="M215" s="79">
        <f>HouseDrop!K212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">
      <c r="B216" s="5" t="str">
        <f>HouseDrop!C213</f>
        <v>Fry, Joel</v>
      </c>
      <c r="D216" s="5" t="str">
        <f>HouseDrop!F213</f>
        <v>Southeast Warren</v>
      </c>
      <c r="F216" s="80">
        <f>HouseDrop!I213</f>
        <v>581.70000000000005</v>
      </c>
      <c r="G216" s="80">
        <v>1</v>
      </c>
      <c r="I216" s="79">
        <f>HouseDrop!J213</f>
        <v>6664</v>
      </c>
      <c r="J216" s="79"/>
      <c r="K216" s="79">
        <f>HouseDrop!H213</f>
        <v>6664</v>
      </c>
      <c r="L216" s="79"/>
      <c r="M216" s="79">
        <f>HouseDrop!K213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">
      <c r="B217" s="5" t="str">
        <f>HouseDrop!C214</f>
        <v>Fry, Joel</v>
      </c>
      <c r="D217" s="5" t="str">
        <f>HouseDrop!F214</f>
        <v>Wayne</v>
      </c>
      <c r="F217" s="80">
        <f>HouseDrop!I214</f>
        <v>573</v>
      </c>
      <c r="G217" s="80">
        <v>1</v>
      </c>
      <c r="I217" s="79">
        <f>HouseDrop!J214</f>
        <v>6687</v>
      </c>
      <c r="J217" s="79"/>
      <c r="K217" s="79">
        <f>HouseDrop!H214</f>
        <v>6664</v>
      </c>
      <c r="L217" s="79"/>
      <c r="M217" s="79">
        <f>HouseDrop!K214</f>
        <v>23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">
      <c r="B218" s="5" t="str">
        <f>HouseDrop!C215</f>
        <v>Gaines, Ruth Ann</v>
      </c>
      <c r="D218" s="5" t="str">
        <f>HouseDrop!F215</f>
        <v>Des Moines Independent</v>
      </c>
      <c r="F218" s="80">
        <f>HouseDrop!I215</f>
        <v>32979.199999999997</v>
      </c>
      <c r="G218" s="80">
        <v>1</v>
      </c>
      <c r="I218" s="79">
        <f>HouseDrop!J215</f>
        <v>6732</v>
      </c>
      <c r="J218" s="79"/>
      <c r="K218" s="79">
        <f>HouseDrop!H215</f>
        <v>6664</v>
      </c>
      <c r="L218" s="79"/>
      <c r="M218" s="79">
        <f>HouseDrop!K215</f>
        <v>68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">
      <c r="B219" s="5" t="str">
        <f>HouseDrop!C216</f>
        <v>Gaines, Ruth Ann</v>
      </c>
      <c r="D219" s="5" t="str">
        <f>HouseDrop!F216</f>
        <v>Saydel</v>
      </c>
      <c r="F219" s="80">
        <f>HouseDrop!I216</f>
        <v>1122.9000000000001</v>
      </c>
      <c r="G219" s="80">
        <v>1</v>
      </c>
      <c r="I219" s="79">
        <f>HouseDrop!J216</f>
        <v>6732</v>
      </c>
      <c r="J219" s="79"/>
      <c r="K219" s="79">
        <f>HouseDrop!H216</f>
        <v>6664</v>
      </c>
      <c r="L219" s="79"/>
      <c r="M219" s="79">
        <f>HouseDrop!K216</f>
        <v>68</v>
      </c>
      <c r="N219">
        <f t="shared" si="6"/>
        <v>1</v>
      </c>
      <c r="O219">
        <f t="shared" si="7"/>
        <v>1</v>
      </c>
      <c r="P219">
        <v>1</v>
      </c>
    </row>
    <row r="220" spans="2:16" hidden="1" x14ac:dyDescent="0.3">
      <c r="B220" s="5" t="str">
        <f>HouseDrop!C217</f>
        <v>Gaskill, Mary</v>
      </c>
      <c r="D220" s="5" t="str">
        <f>HouseDrop!F217</f>
        <v>Cardinal</v>
      </c>
      <c r="F220" s="80">
        <f>HouseDrop!I217</f>
        <v>567.9</v>
      </c>
      <c r="G220" s="80">
        <v>1</v>
      </c>
      <c r="I220" s="79">
        <f>HouseDrop!J217</f>
        <v>6664</v>
      </c>
      <c r="J220" s="79"/>
      <c r="K220" s="79">
        <f>HouseDrop!H217</f>
        <v>6664</v>
      </c>
      <c r="L220" s="79"/>
      <c r="M220" s="79">
        <f>HouseDrop!K217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">
      <c r="B221" s="5" t="str">
        <f>HouseDrop!C218</f>
        <v>Gaskill, Mary</v>
      </c>
      <c r="D221" s="5" t="str">
        <f>HouseDrop!F218</f>
        <v>Ottumwa</v>
      </c>
      <c r="F221" s="80">
        <f>HouseDrop!I218</f>
        <v>4643.2</v>
      </c>
      <c r="G221" s="80">
        <v>1</v>
      </c>
      <c r="I221" s="79">
        <f>HouseDrop!J218</f>
        <v>6664</v>
      </c>
      <c r="J221" s="79"/>
      <c r="K221" s="79">
        <f>HouseDrop!H218</f>
        <v>6664</v>
      </c>
      <c r="L221" s="79"/>
      <c r="M221" s="79">
        <f>HouseDrop!K218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">
      <c r="B222" s="5" t="str">
        <f>HouseDrop!C219</f>
        <v>Gaskill, Mary</v>
      </c>
      <c r="D222" s="5" t="str">
        <f>HouseDrop!F219</f>
        <v>Pekin</v>
      </c>
      <c r="F222" s="80">
        <f>HouseDrop!I219</f>
        <v>615.5</v>
      </c>
      <c r="G222" s="80">
        <v>1</v>
      </c>
      <c r="I222" s="79">
        <f>HouseDrop!J219</f>
        <v>6664</v>
      </c>
      <c r="J222" s="79"/>
      <c r="K222" s="79">
        <f>HouseDrop!H219</f>
        <v>6664</v>
      </c>
      <c r="L222" s="79"/>
      <c r="M222" s="79">
        <f>HouseDrop!K219</f>
        <v>0</v>
      </c>
      <c r="N222">
        <f t="shared" si="6"/>
        <v>0</v>
      </c>
      <c r="O222">
        <f t="shared" si="7"/>
        <v>1</v>
      </c>
      <c r="P222">
        <v>1</v>
      </c>
    </row>
    <row r="223" spans="2:16" hidden="1" x14ac:dyDescent="0.3">
      <c r="B223" s="5" t="str">
        <f>HouseDrop!C220</f>
        <v>Gassman, Tedd</v>
      </c>
      <c r="D223" s="5" t="str">
        <f>HouseDrop!F220</f>
        <v>Algona</v>
      </c>
      <c r="F223" s="80">
        <f>HouseDrop!I220</f>
        <v>1327.9</v>
      </c>
      <c r="G223" s="80">
        <v>1</v>
      </c>
      <c r="I223" s="79">
        <f>HouseDrop!J220</f>
        <v>6697</v>
      </c>
      <c r="J223" s="79"/>
      <c r="K223" s="79">
        <f>HouseDrop!H220</f>
        <v>6664</v>
      </c>
      <c r="L223" s="79"/>
      <c r="M223" s="79">
        <f>HouseDrop!K220</f>
        <v>33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">
      <c r="B224" s="5" t="str">
        <f>HouseDrop!C221</f>
        <v>Gassman, Tedd</v>
      </c>
      <c r="D224" s="5" t="str">
        <f>HouseDrop!F221</f>
        <v>North Union</v>
      </c>
      <c r="F224" s="80">
        <f>HouseDrop!I221</f>
        <v>421.1</v>
      </c>
      <c r="G224" s="80">
        <v>1</v>
      </c>
      <c r="I224" s="79">
        <f>HouseDrop!J221</f>
        <v>6734</v>
      </c>
      <c r="J224" s="79"/>
      <c r="K224" s="79">
        <f>HouseDrop!H221</f>
        <v>6664</v>
      </c>
      <c r="L224" s="79"/>
      <c r="M224" s="79">
        <f>HouseDrop!K221</f>
        <v>70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">
      <c r="B225" s="5" t="str">
        <f>HouseDrop!C222</f>
        <v>Gassman, Tedd</v>
      </c>
      <c r="D225" s="5" t="str">
        <f>HouseDrop!F222</f>
        <v>North Iowa</v>
      </c>
      <c r="F225" s="80">
        <f>HouseDrop!I222</f>
        <v>476.5</v>
      </c>
      <c r="G225" s="80">
        <v>1</v>
      </c>
      <c r="I225" s="79">
        <f>HouseDrop!J222</f>
        <v>6773</v>
      </c>
      <c r="J225" s="79"/>
      <c r="K225" s="79">
        <f>HouseDrop!H222</f>
        <v>6664</v>
      </c>
      <c r="L225" s="79"/>
      <c r="M225" s="79">
        <f>HouseDrop!K222</f>
        <v>109</v>
      </c>
      <c r="N225">
        <f t="shared" si="6"/>
        <v>1</v>
      </c>
      <c r="O225">
        <f t="shared" si="7"/>
        <v>1</v>
      </c>
      <c r="P225">
        <v>1</v>
      </c>
    </row>
    <row r="226" spans="2:16" hidden="1" x14ac:dyDescent="0.3">
      <c r="B226" s="5" t="str">
        <f>HouseDrop!C223</f>
        <v>Gassman, Tedd</v>
      </c>
      <c r="D226" s="5" t="str">
        <f>HouseDrop!F223</f>
        <v>Estherville Lincoln</v>
      </c>
      <c r="F226" s="80">
        <f>HouseDrop!I223</f>
        <v>1376.9</v>
      </c>
      <c r="G226" s="80">
        <v>1</v>
      </c>
      <c r="I226" s="79">
        <f>HouseDrop!J223</f>
        <v>6682</v>
      </c>
      <c r="J226" s="79"/>
      <c r="K226" s="79">
        <f>HouseDrop!H223</f>
        <v>6664</v>
      </c>
      <c r="L226" s="79"/>
      <c r="M226" s="79">
        <f>HouseDrop!K223</f>
        <v>18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">
      <c r="B227" s="5" t="str">
        <f>HouseDrop!C224</f>
        <v>Gassman, Tedd</v>
      </c>
      <c r="D227" s="5" t="str">
        <f>HouseDrop!F224</f>
        <v>Forest City</v>
      </c>
      <c r="F227" s="80">
        <f>HouseDrop!I224</f>
        <v>1105.3</v>
      </c>
      <c r="G227" s="80">
        <v>1</v>
      </c>
      <c r="I227" s="79">
        <f>HouseDrop!J224</f>
        <v>6671</v>
      </c>
      <c r="J227" s="79"/>
      <c r="K227" s="79">
        <f>HouseDrop!H224</f>
        <v>6664</v>
      </c>
      <c r="L227" s="79"/>
      <c r="M227" s="79">
        <f>HouseDrop!K224</f>
        <v>7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">
      <c r="B228" s="5" t="str">
        <f>HouseDrop!C225</f>
        <v>Gassman, Tedd</v>
      </c>
      <c r="D228" s="5" t="str">
        <f>HouseDrop!F225</f>
        <v>Graettinger-Terril</v>
      </c>
      <c r="F228" s="80">
        <f>HouseDrop!I225</f>
        <v>376</v>
      </c>
      <c r="G228" s="80">
        <v>1</v>
      </c>
      <c r="I228" s="79">
        <f>HouseDrop!J225</f>
        <v>6679</v>
      </c>
      <c r="J228" s="79"/>
      <c r="K228" s="79">
        <f>HouseDrop!H225</f>
        <v>6664</v>
      </c>
      <c r="L228" s="79"/>
      <c r="M228" s="79">
        <f>HouseDrop!K225</f>
        <v>15</v>
      </c>
      <c r="N228">
        <f t="shared" si="6"/>
        <v>1</v>
      </c>
      <c r="O228">
        <f t="shared" si="7"/>
        <v>1</v>
      </c>
      <c r="P228">
        <v>1</v>
      </c>
    </row>
    <row r="229" spans="2:16" hidden="1" x14ac:dyDescent="0.3">
      <c r="B229" s="5" t="str">
        <f>HouseDrop!C226</f>
        <v>Gassman, Tedd</v>
      </c>
      <c r="D229" s="5" t="str">
        <f>HouseDrop!F226</f>
        <v>Lake Mills</v>
      </c>
      <c r="F229" s="80">
        <f>HouseDrop!I226</f>
        <v>615</v>
      </c>
      <c r="G229" s="80">
        <v>1</v>
      </c>
      <c r="I229" s="79">
        <f>HouseDrop!J226</f>
        <v>6664</v>
      </c>
      <c r="J229" s="79"/>
      <c r="K229" s="79">
        <f>HouseDrop!H226</f>
        <v>6664</v>
      </c>
      <c r="L229" s="79"/>
      <c r="M229" s="79">
        <f>HouseDrop!K226</f>
        <v>0</v>
      </c>
      <c r="N229">
        <f t="shared" si="6"/>
        <v>0</v>
      </c>
      <c r="O229">
        <f t="shared" si="7"/>
        <v>1</v>
      </c>
      <c r="P229">
        <v>1</v>
      </c>
    </row>
    <row r="230" spans="2:16" hidden="1" x14ac:dyDescent="0.3">
      <c r="B230" s="5" t="str">
        <f>HouseDrop!C227</f>
        <v>Gassman, Tedd</v>
      </c>
      <c r="D230" s="5" t="str">
        <f>HouseDrop!F227</f>
        <v>North Kossuth</v>
      </c>
      <c r="F230" s="80">
        <f>HouseDrop!I227</f>
        <v>261.60000000000002</v>
      </c>
      <c r="G230" s="80">
        <v>1</v>
      </c>
      <c r="I230" s="79">
        <f>HouseDrop!J227</f>
        <v>6701</v>
      </c>
      <c r="J230" s="79"/>
      <c r="K230" s="79">
        <f>HouseDrop!H227</f>
        <v>6664</v>
      </c>
      <c r="L230" s="79"/>
      <c r="M230" s="79">
        <f>HouseDrop!K227</f>
        <v>37</v>
      </c>
      <c r="N230">
        <f t="shared" si="6"/>
        <v>1</v>
      </c>
      <c r="O230">
        <f t="shared" si="7"/>
        <v>1</v>
      </c>
      <c r="P230">
        <v>1</v>
      </c>
    </row>
    <row r="231" spans="2:16" hidden="1" x14ac:dyDescent="0.3">
      <c r="B231" s="5" t="str">
        <f>HouseDrop!C228</f>
        <v>Grassley, Pat</v>
      </c>
      <c r="D231" s="5" t="str">
        <f>HouseDrop!F228</f>
        <v>AGWSR</v>
      </c>
      <c r="F231" s="80">
        <f>HouseDrop!I228</f>
        <v>622.70000000000005</v>
      </c>
      <c r="G231" s="80">
        <v>1</v>
      </c>
      <c r="I231" s="79">
        <f>HouseDrop!J228</f>
        <v>6774</v>
      </c>
      <c r="J231" s="79"/>
      <c r="K231" s="79">
        <f>HouseDrop!H228</f>
        <v>6664</v>
      </c>
      <c r="L231" s="79"/>
      <c r="M231" s="79">
        <f>HouseDrop!K228</f>
        <v>110</v>
      </c>
      <c r="N231">
        <f t="shared" si="6"/>
        <v>1</v>
      </c>
      <c r="O231">
        <f t="shared" si="7"/>
        <v>1</v>
      </c>
      <c r="P231">
        <v>1</v>
      </c>
    </row>
    <row r="232" spans="2:16" hidden="1" x14ac:dyDescent="0.3">
      <c r="B232" s="5" t="str">
        <f>HouseDrop!C229</f>
        <v>Grassley, Pat</v>
      </c>
      <c r="D232" s="5" t="str">
        <f>HouseDrop!F229</f>
        <v>Alden</v>
      </c>
      <c r="F232" s="80">
        <f>HouseDrop!I229</f>
        <v>281.5</v>
      </c>
      <c r="G232" s="80">
        <v>1</v>
      </c>
      <c r="I232" s="79">
        <f>HouseDrop!J229</f>
        <v>6664</v>
      </c>
      <c r="J232" s="79"/>
      <c r="K232" s="79">
        <f>HouseDrop!H229</f>
        <v>6664</v>
      </c>
      <c r="L232" s="79"/>
      <c r="M232" s="79">
        <f>HouseDrop!K229</f>
        <v>0</v>
      </c>
      <c r="N232">
        <f t="shared" si="6"/>
        <v>0</v>
      </c>
      <c r="O232">
        <f t="shared" si="7"/>
        <v>1</v>
      </c>
      <c r="P232">
        <v>1</v>
      </c>
    </row>
    <row r="233" spans="2:16" hidden="1" x14ac:dyDescent="0.3">
      <c r="B233" s="5" t="str">
        <f>HouseDrop!C230</f>
        <v>Grassley, Pat</v>
      </c>
      <c r="D233" s="5" t="str">
        <f>HouseDrop!F230</f>
        <v>North Butler</v>
      </c>
      <c r="F233" s="80">
        <f>HouseDrop!I230</f>
        <v>592</v>
      </c>
      <c r="G233" s="80">
        <v>1</v>
      </c>
      <c r="I233" s="79">
        <f>HouseDrop!J230</f>
        <v>6751</v>
      </c>
      <c r="J233" s="79"/>
      <c r="K233" s="79">
        <f>HouseDrop!H230</f>
        <v>6664</v>
      </c>
      <c r="L233" s="79"/>
      <c r="M233" s="79">
        <f>HouseDrop!K230</f>
        <v>87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">
      <c r="B234" s="5" t="str">
        <f>HouseDrop!C231</f>
        <v>Grassley, Pat</v>
      </c>
      <c r="D234" s="5" t="str">
        <f>HouseDrop!F231</f>
        <v>Aplington-Parkersburg</v>
      </c>
      <c r="F234" s="80">
        <f>HouseDrop!I231</f>
        <v>847.2</v>
      </c>
      <c r="G234" s="80">
        <v>1</v>
      </c>
      <c r="I234" s="79">
        <f>HouseDrop!J231</f>
        <v>6664</v>
      </c>
      <c r="J234" s="79"/>
      <c r="K234" s="79">
        <f>HouseDrop!H231</f>
        <v>6664</v>
      </c>
      <c r="L234" s="79"/>
      <c r="M234" s="79">
        <f>HouseDrop!K231</f>
        <v>0</v>
      </c>
      <c r="N234">
        <f t="shared" si="6"/>
        <v>0</v>
      </c>
      <c r="O234">
        <f t="shared" si="7"/>
        <v>1</v>
      </c>
      <c r="P234">
        <v>1</v>
      </c>
    </row>
    <row r="235" spans="2:16" hidden="1" x14ac:dyDescent="0.3">
      <c r="B235" s="5" t="str">
        <f>HouseDrop!C232</f>
        <v>Grassley, Pat</v>
      </c>
      <c r="D235" s="5" t="str">
        <f>HouseDrop!F232</f>
        <v>BCLUW</v>
      </c>
      <c r="F235" s="80">
        <f>HouseDrop!I232</f>
        <v>555.4</v>
      </c>
      <c r="G235" s="80">
        <v>1</v>
      </c>
      <c r="I235" s="79">
        <f>HouseDrop!J232</f>
        <v>6745</v>
      </c>
      <c r="J235" s="79"/>
      <c r="K235" s="79">
        <f>HouseDrop!H232</f>
        <v>6664</v>
      </c>
      <c r="L235" s="79"/>
      <c r="M235" s="79">
        <f>HouseDrop!K232</f>
        <v>81</v>
      </c>
      <c r="N235">
        <f t="shared" si="6"/>
        <v>1</v>
      </c>
      <c r="O235">
        <f t="shared" si="7"/>
        <v>1</v>
      </c>
      <c r="P235">
        <v>1</v>
      </c>
    </row>
    <row r="236" spans="2:16" hidden="1" x14ac:dyDescent="0.3">
      <c r="B236" s="5" t="str">
        <f>HouseDrop!C233</f>
        <v>Grassley, Pat</v>
      </c>
      <c r="D236" s="5" t="str">
        <f>HouseDrop!F233</f>
        <v>Clarksville</v>
      </c>
      <c r="F236" s="80">
        <f>HouseDrop!I233</f>
        <v>326</v>
      </c>
      <c r="G236" s="80">
        <v>1</v>
      </c>
      <c r="I236" s="79">
        <f>HouseDrop!J233</f>
        <v>6664</v>
      </c>
      <c r="J236" s="79"/>
      <c r="K236" s="79">
        <f>HouseDrop!H233</f>
        <v>6664</v>
      </c>
      <c r="L236" s="79"/>
      <c r="M236" s="79">
        <f>HouseDrop!K233</f>
        <v>0</v>
      </c>
      <c r="N236">
        <f t="shared" si="6"/>
        <v>0</v>
      </c>
      <c r="O236">
        <f t="shared" si="7"/>
        <v>1</v>
      </c>
      <c r="P236">
        <v>1</v>
      </c>
    </row>
    <row r="237" spans="2:16" hidden="1" x14ac:dyDescent="0.3">
      <c r="B237" s="5" t="str">
        <f>HouseDrop!C234</f>
        <v>Grassley, Pat</v>
      </c>
      <c r="D237" s="5" t="str">
        <f>HouseDrop!F234</f>
        <v>Dike-New Hartford</v>
      </c>
      <c r="F237" s="80">
        <f>HouseDrop!I234</f>
        <v>885.2</v>
      </c>
      <c r="G237" s="80">
        <v>1</v>
      </c>
      <c r="I237" s="79">
        <f>HouseDrop!J234</f>
        <v>6664</v>
      </c>
      <c r="J237" s="79"/>
      <c r="K237" s="79">
        <f>HouseDrop!H234</f>
        <v>6664</v>
      </c>
      <c r="L237" s="79"/>
      <c r="M237" s="79">
        <f>HouseDrop!K234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">
      <c r="B238" s="5" t="str">
        <f>HouseDrop!C235</f>
        <v>Grassley, Pat</v>
      </c>
      <c r="D238" s="5" t="str">
        <f>HouseDrop!F235</f>
        <v>Eldora-New Providence</v>
      </c>
      <c r="F238" s="80">
        <f>HouseDrop!I235</f>
        <v>634</v>
      </c>
      <c r="G238" s="80">
        <v>1</v>
      </c>
      <c r="I238" s="79">
        <f>HouseDrop!J235</f>
        <v>6664</v>
      </c>
      <c r="J238" s="79"/>
      <c r="K238" s="79">
        <f>HouseDrop!H235</f>
        <v>6664</v>
      </c>
      <c r="L238" s="79"/>
      <c r="M238" s="79">
        <f>HouseDrop!K235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">
      <c r="B239" s="5" t="str">
        <f>HouseDrop!C236</f>
        <v>Grassley, Pat</v>
      </c>
      <c r="D239" s="5" t="str">
        <f>HouseDrop!F236</f>
        <v>Gladbrook-Reinbeck</v>
      </c>
      <c r="F239" s="80">
        <f>HouseDrop!I236</f>
        <v>569.4</v>
      </c>
      <c r="G239" s="80">
        <v>1</v>
      </c>
      <c r="I239" s="79">
        <f>HouseDrop!J236</f>
        <v>6764</v>
      </c>
      <c r="J239" s="79"/>
      <c r="K239" s="79">
        <f>HouseDrop!H236</f>
        <v>6664</v>
      </c>
      <c r="L239" s="79"/>
      <c r="M239" s="79">
        <f>HouseDrop!K236</f>
        <v>100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">
      <c r="B240" s="5" t="str">
        <f>HouseDrop!C237</f>
        <v>Grassley, Pat</v>
      </c>
      <c r="D240" s="5" t="str">
        <f>HouseDrop!F237</f>
        <v>Grundy Center</v>
      </c>
      <c r="F240" s="80">
        <f>HouseDrop!I237</f>
        <v>658.5</v>
      </c>
      <c r="G240" s="80">
        <v>1</v>
      </c>
      <c r="I240" s="79">
        <f>HouseDrop!J237</f>
        <v>6664</v>
      </c>
      <c r="J240" s="79"/>
      <c r="K240" s="79">
        <f>HouseDrop!H237</f>
        <v>6664</v>
      </c>
      <c r="L240" s="79"/>
      <c r="M240" s="79">
        <f>HouseDrop!K237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">
      <c r="B241" s="5" t="str">
        <f>HouseDrop!C238</f>
        <v>Grassley, Pat</v>
      </c>
      <c r="D241" s="5" t="str">
        <f>HouseDrop!F238</f>
        <v>Hampton-Dumont</v>
      </c>
      <c r="F241" s="80">
        <f>HouseDrop!I238</f>
        <v>1192.3</v>
      </c>
      <c r="G241" s="80">
        <v>1</v>
      </c>
      <c r="I241" s="79">
        <f>HouseDrop!J238</f>
        <v>6664</v>
      </c>
      <c r="J241" s="79"/>
      <c r="K241" s="79">
        <f>HouseDrop!H238</f>
        <v>6664</v>
      </c>
      <c r="L241" s="79"/>
      <c r="M241" s="79">
        <f>HouseDrop!K238</f>
        <v>0</v>
      </c>
      <c r="N241">
        <f t="shared" si="6"/>
        <v>0</v>
      </c>
      <c r="O241">
        <f t="shared" si="7"/>
        <v>1</v>
      </c>
      <c r="P241">
        <v>1</v>
      </c>
    </row>
    <row r="242" spans="2:16" hidden="1" x14ac:dyDescent="0.3">
      <c r="B242" s="5" t="str">
        <f>HouseDrop!C239</f>
        <v>Grassley, Pat</v>
      </c>
      <c r="D242" s="5" t="str">
        <f>HouseDrop!F239</f>
        <v>Hubbard-Radcliffe</v>
      </c>
      <c r="F242" s="80">
        <f>HouseDrop!I239</f>
        <v>459.6</v>
      </c>
      <c r="G242" s="80">
        <v>1</v>
      </c>
      <c r="I242" s="79">
        <f>HouseDrop!J239</f>
        <v>6776</v>
      </c>
      <c r="J242" s="79"/>
      <c r="K242" s="79">
        <f>HouseDrop!H239</f>
        <v>6664</v>
      </c>
      <c r="L242" s="79"/>
      <c r="M242" s="79">
        <f>HouseDrop!K239</f>
        <v>112</v>
      </c>
      <c r="N242">
        <f t="shared" si="6"/>
        <v>1</v>
      </c>
      <c r="O242">
        <f t="shared" si="7"/>
        <v>1</v>
      </c>
      <c r="P242">
        <v>1</v>
      </c>
    </row>
    <row r="243" spans="2:16" hidden="1" x14ac:dyDescent="0.3">
      <c r="B243" s="5" t="str">
        <f>HouseDrop!C240</f>
        <v>Grassley, Pat</v>
      </c>
      <c r="D243" s="5" t="str">
        <f>HouseDrop!F240</f>
        <v>Iowa Falls</v>
      </c>
      <c r="F243" s="80">
        <f>HouseDrop!I240</f>
        <v>1079.3</v>
      </c>
      <c r="G243" s="80">
        <v>1</v>
      </c>
      <c r="I243" s="79">
        <f>HouseDrop!J240</f>
        <v>6669</v>
      </c>
      <c r="J243" s="79"/>
      <c r="K243" s="79">
        <f>HouseDrop!H240</f>
        <v>6664</v>
      </c>
      <c r="L243" s="79"/>
      <c r="M243" s="79">
        <f>HouseDrop!K240</f>
        <v>5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">
      <c r="B244" s="5" t="str">
        <f>HouseDrop!C241</f>
        <v>Grassley, Pat</v>
      </c>
      <c r="D244" s="5" t="str">
        <f>HouseDrop!F241</f>
        <v>Waverly-Shell Rock</v>
      </c>
      <c r="F244" s="80">
        <f>HouseDrop!I241</f>
        <v>2025.4</v>
      </c>
      <c r="G244" s="80">
        <v>1</v>
      </c>
      <c r="I244" s="79">
        <f>HouseDrop!J241</f>
        <v>6664</v>
      </c>
      <c r="J244" s="79"/>
      <c r="K244" s="79">
        <f>HouseDrop!H241</f>
        <v>6664</v>
      </c>
      <c r="L244" s="79"/>
      <c r="M244" s="79">
        <f>HouseDrop!K241</f>
        <v>0</v>
      </c>
      <c r="N244">
        <f t="shared" si="6"/>
        <v>0</v>
      </c>
      <c r="O244">
        <f t="shared" si="7"/>
        <v>1</v>
      </c>
      <c r="P244">
        <v>1</v>
      </c>
    </row>
    <row r="245" spans="2:16" hidden="1" x14ac:dyDescent="0.3">
      <c r="B245" s="5" t="str">
        <f>HouseDrop!C242</f>
        <v>Gustafson, Stan</v>
      </c>
      <c r="D245" s="5" t="str">
        <f>HouseDrop!F242</f>
        <v>Adel DeSoto Minburn</v>
      </c>
      <c r="F245" s="80">
        <f>HouseDrop!I242</f>
        <v>1655.1</v>
      </c>
      <c r="G245" s="80">
        <v>1</v>
      </c>
      <c r="I245" s="79">
        <f>HouseDrop!J242</f>
        <v>6684</v>
      </c>
      <c r="J245" s="79"/>
      <c r="K245" s="79">
        <f>HouseDrop!H242</f>
        <v>6664</v>
      </c>
      <c r="L245" s="79"/>
      <c r="M245" s="79">
        <f>HouseDrop!K242</f>
        <v>20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">
      <c r="B246" s="5" t="str">
        <f>HouseDrop!C243</f>
        <v>Gustafson, Stan</v>
      </c>
      <c r="D246" s="5" t="str">
        <f>HouseDrop!F243</f>
        <v>Earlham</v>
      </c>
      <c r="F246" s="80">
        <f>HouseDrop!I243</f>
        <v>578.9</v>
      </c>
      <c r="G246" s="80">
        <v>1</v>
      </c>
      <c r="I246" s="79">
        <f>HouseDrop!J243</f>
        <v>6664</v>
      </c>
      <c r="J246" s="79"/>
      <c r="K246" s="79">
        <f>HouseDrop!H243</f>
        <v>6664</v>
      </c>
      <c r="L246" s="79"/>
      <c r="M246" s="79">
        <f>HouseDrop!K243</f>
        <v>0</v>
      </c>
      <c r="N246">
        <f t="shared" si="6"/>
        <v>0</v>
      </c>
      <c r="O246">
        <f t="shared" si="7"/>
        <v>1</v>
      </c>
      <c r="P246">
        <v>1</v>
      </c>
    </row>
    <row r="247" spans="2:16" hidden="1" x14ac:dyDescent="0.3">
      <c r="B247" s="5" t="str">
        <f>HouseDrop!C244</f>
        <v>Gustafson, Stan</v>
      </c>
      <c r="D247" s="5" t="str">
        <f>HouseDrop!F244</f>
        <v>East Union</v>
      </c>
      <c r="F247" s="80">
        <f>HouseDrop!I244</f>
        <v>493.3</v>
      </c>
      <c r="G247" s="80">
        <v>1</v>
      </c>
      <c r="I247" s="79">
        <f>HouseDrop!J244</f>
        <v>6688</v>
      </c>
      <c r="J247" s="79"/>
      <c r="K247" s="79">
        <f>HouseDrop!H244</f>
        <v>6664</v>
      </c>
      <c r="L247" s="79"/>
      <c r="M247" s="79">
        <f>HouseDrop!K244</f>
        <v>24</v>
      </c>
      <c r="N247">
        <f t="shared" si="6"/>
        <v>1</v>
      </c>
      <c r="O247">
        <f t="shared" si="7"/>
        <v>1</v>
      </c>
      <c r="P247">
        <v>1</v>
      </c>
    </row>
    <row r="248" spans="2:16" hidden="1" x14ac:dyDescent="0.3">
      <c r="B248" s="5" t="str">
        <f>HouseDrop!C245</f>
        <v>Gustafson, Stan</v>
      </c>
      <c r="D248" s="5" t="str">
        <f>HouseDrop!F245</f>
        <v>Nodaway Valley</v>
      </c>
      <c r="F248" s="80">
        <f>HouseDrop!I245</f>
        <v>663.5</v>
      </c>
      <c r="G248" s="80">
        <v>1</v>
      </c>
      <c r="I248" s="79">
        <f>HouseDrop!J245</f>
        <v>6701</v>
      </c>
      <c r="J248" s="79"/>
      <c r="K248" s="79">
        <f>HouseDrop!H245</f>
        <v>6664</v>
      </c>
      <c r="L248" s="79"/>
      <c r="M248" s="79">
        <f>HouseDrop!K245</f>
        <v>37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">
      <c r="B249" s="5" t="str">
        <f>HouseDrop!C246</f>
        <v>Gustafson, Stan</v>
      </c>
      <c r="D249" s="5" t="str">
        <f>HouseDrop!F246</f>
        <v>Indianola</v>
      </c>
      <c r="F249" s="80">
        <f>HouseDrop!I246</f>
        <v>3429.2</v>
      </c>
      <c r="G249" s="80">
        <v>1</v>
      </c>
      <c r="I249" s="79">
        <f>HouseDrop!J246</f>
        <v>6664</v>
      </c>
      <c r="J249" s="79"/>
      <c r="K249" s="79">
        <f>HouseDrop!H246</f>
        <v>6664</v>
      </c>
      <c r="L249" s="79"/>
      <c r="M249" s="79">
        <f>HouseDrop!K246</f>
        <v>0</v>
      </c>
      <c r="N249">
        <f t="shared" si="6"/>
        <v>0</v>
      </c>
      <c r="O249">
        <f t="shared" si="7"/>
        <v>1</v>
      </c>
      <c r="P249">
        <v>1</v>
      </c>
    </row>
    <row r="250" spans="2:16" hidden="1" x14ac:dyDescent="0.3">
      <c r="B250" s="5" t="str">
        <f>HouseDrop!C247</f>
        <v>Gustafson, Stan</v>
      </c>
      <c r="D250" s="5" t="str">
        <f>HouseDrop!F247</f>
        <v>Interstate 35</v>
      </c>
      <c r="F250" s="80">
        <f>HouseDrop!I247</f>
        <v>888.4</v>
      </c>
      <c r="G250" s="80">
        <v>1</v>
      </c>
      <c r="I250" s="79">
        <f>HouseDrop!J247</f>
        <v>6664</v>
      </c>
      <c r="J250" s="79"/>
      <c r="K250" s="79">
        <f>HouseDrop!H247</f>
        <v>6664</v>
      </c>
      <c r="L250" s="79"/>
      <c r="M250" s="79">
        <f>HouseDrop!K247</f>
        <v>0</v>
      </c>
      <c r="N250">
        <f t="shared" si="6"/>
        <v>0</v>
      </c>
      <c r="O250">
        <f t="shared" si="7"/>
        <v>1</v>
      </c>
      <c r="P250">
        <v>1</v>
      </c>
    </row>
    <row r="251" spans="2:16" hidden="1" x14ac:dyDescent="0.3">
      <c r="B251" s="5" t="str">
        <f>HouseDrop!C248</f>
        <v>Gustafson, Stan</v>
      </c>
      <c r="D251" s="5" t="str">
        <f>HouseDrop!F248</f>
        <v>Martensdale-St Marys</v>
      </c>
      <c r="F251" s="80">
        <f>HouseDrop!I248</f>
        <v>510</v>
      </c>
      <c r="G251" s="80">
        <v>1</v>
      </c>
      <c r="I251" s="79">
        <f>HouseDrop!J248</f>
        <v>6664</v>
      </c>
      <c r="J251" s="79"/>
      <c r="K251" s="79">
        <f>HouseDrop!H248</f>
        <v>6664</v>
      </c>
      <c r="L251" s="79"/>
      <c r="M251" s="79">
        <f>HouseDrop!K248</f>
        <v>0</v>
      </c>
      <c r="N251">
        <f t="shared" si="6"/>
        <v>0</v>
      </c>
      <c r="O251">
        <f t="shared" si="7"/>
        <v>1</v>
      </c>
      <c r="P251">
        <v>1</v>
      </c>
    </row>
    <row r="252" spans="2:16" hidden="1" x14ac:dyDescent="0.3">
      <c r="B252" s="5" t="str">
        <f>HouseDrop!C249</f>
        <v>Gustafson, Stan</v>
      </c>
      <c r="D252" s="5" t="str">
        <f>HouseDrop!F249</f>
        <v>Norwalk</v>
      </c>
      <c r="F252" s="80">
        <f>HouseDrop!I249</f>
        <v>2714.5</v>
      </c>
      <c r="G252" s="80">
        <v>1</v>
      </c>
      <c r="I252" s="79">
        <f>HouseDrop!J249</f>
        <v>6664</v>
      </c>
      <c r="J252" s="79"/>
      <c r="K252" s="79">
        <f>HouseDrop!H249</f>
        <v>6664</v>
      </c>
      <c r="L252" s="79"/>
      <c r="M252" s="79">
        <f>HouseDrop!K249</f>
        <v>0</v>
      </c>
      <c r="N252">
        <f t="shared" si="6"/>
        <v>0</v>
      </c>
      <c r="O252">
        <f t="shared" si="7"/>
        <v>1</v>
      </c>
      <c r="P252">
        <v>1</v>
      </c>
    </row>
    <row r="253" spans="2:16" hidden="1" x14ac:dyDescent="0.3">
      <c r="B253" s="5" t="str">
        <f>HouseDrop!C250</f>
        <v>Gustafson, Stan</v>
      </c>
      <c r="D253" s="5" t="str">
        <f>HouseDrop!F250</f>
        <v>Orient-Macksburg</v>
      </c>
      <c r="F253" s="80">
        <f>HouseDrop!I250</f>
        <v>192</v>
      </c>
      <c r="G253" s="80">
        <v>1</v>
      </c>
      <c r="I253" s="79">
        <f>HouseDrop!J250</f>
        <v>6664</v>
      </c>
      <c r="J253" s="79"/>
      <c r="K253" s="79">
        <f>HouseDrop!H250</f>
        <v>6664</v>
      </c>
      <c r="L253" s="79"/>
      <c r="M253" s="79">
        <f>HouseDrop!K250</f>
        <v>0</v>
      </c>
      <c r="N253">
        <f t="shared" si="6"/>
        <v>0</v>
      </c>
      <c r="O253">
        <f t="shared" si="7"/>
        <v>1</v>
      </c>
      <c r="P253">
        <v>1</v>
      </c>
    </row>
    <row r="254" spans="2:16" hidden="1" x14ac:dyDescent="0.3">
      <c r="B254" s="5" t="str">
        <f>HouseDrop!C251</f>
        <v>Gustafson, Stan</v>
      </c>
      <c r="D254" s="5" t="str">
        <f>HouseDrop!F251</f>
        <v>Southeast Warren</v>
      </c>
      <c r="F254" s="80">
        <f>HouseDrop!I251</f>
        <v>581.70000000000005</v>
      </c>
      <c r="G254" s="80">
        <v>1</v>
      </c>
      <c r="I254" s="79">
        <f>HouseDrop!J251</f>
        <v>6664</v>
      </c>
      <c r="J254" s="79"/>
      <c r="K254" s="79">
        <f>HouseDrop!H251</f>
        <v>6664</v>
      </c>
      <c r="L254" s="79"/>
      <c r="M254" s="79">
        <f>HouseDrop!K251</f>
        <v>0</v>
      </c>
      <c r="N254">
        <f t="shared" si="6"/>
        <v>0</v>
      </c>
      <c r="O254">
        <f t="shared" si="7"/>
        <v>1</v>
      </c>
      <c r="P254">
        <v>1</v>
      </c>
    </row>
    <row r="255" spans="2:16" hidden="1" x14ac:dyDescent="0.3">
      <c r="B255" s="5" t="str">
        <f>HouseDrop!C252</f>
        <v>Gustafson, Stan</v>
      </c>
      <c r="D255" s="5" t="str">
        <f>HouseDrop!F252</f>
        <v>Van Meter</v>
      </c>
      <c r="F255" s="80">
        <f>HouseDrop!I252</f>
        <v>621.6</v>
      </c>
      <c r="G255" s="80">
        <v>1</v>
      </c>
      <c r="I255" s="79">
        <f>HouseDrop!J252</f>
        <v>6664</v>
      </c>
      <c r="J255" s="79"/>
      <c r="K255" s="79">
        <f>HouseDrop!H252</f>
        <v>6664</v>
      </c>
      <c r="L255" s="79"/>
      <c r="M255" s="79">
        <f>HouseDrop!K252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">
      <c r="B256" s="5" t="str">
        <f>HouseDrop!C253</f>
        <v>Gustafson, Stan</v>
      </c>
      <c r="D256" s="5" t="str">
        <f>HouseDrop!F253</f>
        <v>Winterset</v>
      </c>
      <c r="F256" s="80">
        <f>HouseDrop!I253</f>
        <v>1703.7</v>
      </c>
      <c r="G256" s="80">
        <v>1</v>
      </c>
      <c r="I256" s="79">
        <f>HouseDrop!J253</f>
        <v>6664</v>
      </c>
      <c r="J256" s="79"/>
      <c r="K256" s="79">
        <f>HouseDrop!H253</f>
        <v>6664</v>
      </c>
      <c r="L256" s="79"/>
      <c r="M256" s="79">
        <f>HouseDrop!K253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">
      <c r="B257" s="5" t="str">
        <f>HouseDrop!C254</f>
        <v>Hagenow, Chris</v>
      </c>
      <c r="D257" s="5" t="str">
        <f>HouseDrop!F254</f>
        <v>Des Moines Independent</v>
      </c>
      <c r="F257" s="80">
        <f>HouseDrop!I254</f>
        <v>32979.199999999997</v>
      </c>
      <c r="G257" s="80">
        <v>1</v>
      </c>
      <c r="I257" s="79">
        <f>HouseDrop!J254</f>
        <v>6732</v>
      </c>
      <c r="J257" s="79"/>
      <c r="K257" s="79">
        <f>HouseDrop!H254</f>
        <v>6664</v>
      </c>
      <c r="L257" s="79"/>
      <c r="M257" s="79">
        <f>HouseDrop!K254</f>
        <v>68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">
      <c r="B258" s="5" t="str">
        <f>HouseDrop!C255</f>
        <v>Hagenow, Chris</v>
      </c>
      <c r="D258" s="5" t="str">
        <f>HouseDrop!F255</f>
        <v>West Des Moines</v>
      </c>
      <c r="F258" s="80">
        <f>HouseDrop!I255</f>
        <v>8968.9</v>
      </c>
      <c r="G258" s="80">
        <v>1</v>
      </c>
      <c r="I258" s="79">
        <f>HouseDrop!J255</f>
        <v>6664</v>
      </c>
      <c r="J258" s="79"/>
      <c r="K258" s="79">
        <f>HouseDrop!H255</f>
        <v>6664</v>
      </c>
      <c r="L258" s="79"/>
      <c r="M258" s="79">
        <f>HouseDrop!K255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">
      <c r="B259" s="5" t="str">
        <f>HouseDrop!C256</f>
        <v>Hager, Kristi</v>
      </c>
      <c r="D259" s="5" t="str">
        <f>HouseDrop!F256</f>
        <v>Allamakee</v>
      </c>
      <c r="F259" s="80">
        <f>HouseDrop!I256</f>
        <v>1104.7</v>
      </c>
      <c r="G259" s="80">
        <v>1</v>
      </c>
      <c r="I259" s="79">
        <f>HouseDrop!J256</f>
        <v>6746</v>
      </c>
      <c r="J259" s="79"/>
      <c r="K259" s="79">
        <f>HouseDrop!H256</f>
        <v>6664</v>
      </c>
      <c r="L259" s="79"/>
      <c r="M259" s="79">
        <f>HouseDrop!K256</f>
        <v>82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">
      <c r="B260" s="5" t="str">
        <f>HouseDrop!C257</f>
        <v>Hager, Kristi</v>
      </c>
      <c r="D260" s="5" t="str">
        <f>HouseDrop!F257</f>
        <v>Central</v>
      </c>
      <c r="F260" s="80">
        <f>HouseDrop!I257</f>
        <v>433.3</v>
      </c>
      <c r="G260" s="80">
        <v>1</v>
      </c>
      <c r="I260" s="79">
        <f>HouseDrop!J257</f>
        <v>6664</v>
      </c>
      <c r="J260" s="79"/>
      <c r="K260" s="79">
        <f>HouseDrop!H257</f>
        <v>6664</v>
      </c>
      <c r="L260" s="79"/>
      <c r="M260" s="79">
        <f>HouseDrop!K257</f>
        <v>0</v>
      </c>
      <c r="N260">
        <f t="shared" si="6"/>
        <v>0</v>
      </c>
      <c r="O260">
        <f t="shared" si="7"/>
        <v>1</v>
      </c>
      <c r="P260">
        <v>1</v>
      </c>
    </row>
    <row r="261" spans="2:16" hidden="1" x14ac:dyDescent="0.3">
      <c r="B261" s="5" t="str">
        <f>HouseDrop!C258</f>
        <v>Hager, Kristi</v>
      </c>
      <c r="D261" s="5" t="str">
        <f>HouseDrop!F258</f>
        <v>Decorah Community</v>
      </c>
      <c r="F261" s="80">
        <f>HouseDrop!I258</f>
        <v>1349.3</v>
      </c>
      <c r="G261" s="80">
        <v>1</v>
      </c>
      <c r="I261" s="79">
        <f>HouseDrop!J258</f>
        <v>6678</v>
      </c>
      <c r="J261" s="79"/>
      <c r="K261" s="79">
        <f>HouseDrop!H258</f>
        <v>6664</v>
      </c>
      <c r="L261" s="79"/>
      <c r="M261" s="79">
        <f>HouseDrop!K258</f>
        <v>14</v>
      </c>
      <c r="N261">
        <f t="shared" si="6"/>
        <v>1</v>
      </c>
      <c r="O261">
        <f t="shared" si="7"/>
        <v>1</v>
      </c>
      <c r="P261">
        <v>1</v>
      </c>
    </row>
    <row r="262" spans="2:16" hidden="1" x14ac:dyDescent="0.3">
      <c r="B262" s="5" t="str">
        <f>HouseDrop!C259</f>
        <v>Hager, Kristi</v>
      </c>
      <c r="D262" s="5" t="str">
        <f>HouseDrop!F259</f>
        <v>Eastern Allamakee</v>
      </c>
      <c r="F262" s="80">
        <f>HouseDrop!I259</f>
        <v>343.8</v>
      </c>
      <c r="G262" s="80">
        <v>1</v>
      </c>
      <c r="I262" s="79">
        <f>HouseDrop!J259</f>
        <v>6664</v>
      </c>
      <c r="J262" s="79"/>
      <c r="K262" s="79">
        <f>HouseDrop!H259</f>
        <v>6664</v>
      </c>
      <c r="L262" s="79"/>
      <c r="M262" s="79">
        <f>HouseDrop!K259</f>
        <v>0</v>
      </c>
      <c r="N262">
        <f t="shared" si="6"/>
        <v>0</v>
      </c>
      <c r="O262">
        <f t="shared" si="7"/>
        <v>1</v>
      </c>
      <c r="P262">
        <v>1</v>
      </c>
    </row>
    <row r="263" spans="2:16" hidden="1" x14ac:dyDescent="0.3">
      <c r="B263" s="5" t="str">
        <f>HouseDrop!C260</f>
        <v>Hager, Kristi</v>
      </c>
      <c r="D263" s="5" t="str">
        <f>HouseDrop!F260</f>
        <v>Edgewood-Colesburg</v>
      </c>
      <c r="F263" s="80">
        <f>HouseDrop!I260</f>
        <v>385</v>
      </c>
      <c r="G263" s="80">
        <v>1</v>
      </c>
      <c r="I263" s="79">
        <f>HouseDrop!J260</f>
        <v>6664</v>
      </c>
      <c r="J263" s="79"/>
      <c r="K263" s="79">
        <f>HouseDrop!H260</f>
        <v>6664</v>
      </c>
      <c r="L263" s="79"/>
      <c r="M263" s="79">
        <f>HouseDrop!K260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">
      <c r="B264" s="5" t="str">
        <f>HouseDrop!C261</f>
        <v>Hager, Kristi</v>
      </c>
      <c r="D264" s="5" t="str">
        <f>HouseDrop!F261</f>
        <v>Clayton Ridge</v>
      </c>
      <c r="F264" s="80">
        <f>HouseDrop!I261</f>
        <v>577.20000000000005</v>
      </c>
      <c r="G264" s="80">
        <v>1</v>
      </c>
      <c r="I264" s="79">
        <f>HouseDrop!J261</f>
        <v>6756</v>
      </c>
      <c r="J264" s="79"/>
      <c r="K264" s="79">
        <f>HouseDrop!H261</f>
        <v>6664</v>
      </c>
      <c r="L264" s="79"/>
      <c r="M264" s="79">
        <f>HouseDrop!K261</f>
        <v>92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">
      <c r="B265" s="5" t="str">
        <f>HouseDrop!C262</f>
        <v>Hager, Kristi</v>
      </c>
      <c r="D265" s="5" t="str">
        <f>HouseDrop!F262</f>
        <v>MFL MarMac</v>
      </c>
      <c r="F265" s="80">
        <f>HouseDrop!I262</f>
        <v>777.4</v>
      </c>
      <c r="G265" s="80">
        <v>1</v>
      </c>
      <c r="I265" s="79">
        <f>HouseDrop!J262</f>
        <v>6701</v>
      </c>
      <c r="J265" s="79"/>
      <c r="K265" s="79">
        <f>HouseDrop!H262</f>
        <v>6664</v>
      </c>
      <c r="L265" s="79"/>
      <c r="M265" s="79">
        <f>HouseDrop!K262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">
      <c r="B266" s="5" t="str">
        <f>HouseDrop!C263</f>
        <v>Hager, Kristi</v>
      </c>
      <c r="D266" s="5" t="str">
        <f>HouseDrop!F263</f>
        <v>Postville</v>
      </c>
      <c r="F266" s="80">
        <f>HouseDrop!I263</f>
        <v>701.6</v>
      </c>
      <c r="G266" s="80">
        <v>1</v>
      </c>
      <c r="I266" s="79">
        <f>HouseDrop!J263</f>
        <v>6677</v>
      </c>
      <c r="J266" s="79"/>
      <c r="K266" s="79">
        <f>HouseDrop!H263</f>
        <v>6664</v>
      </c>
      <c r="L266" s="79"/>
      <c r="M266" s="79">
        <f>HouseDrop!K263</f>
        <v>13</v>
      </c>
      <c r="N266">
        <f t="shared" si="8"/>
        <v>1</v>
      </c>
      <c r="O266">
        <f t="shared" si="9"/>
        <v>1</v>
      </c>
      <c r="P266">
        <v>1</v>
      </c>
    </row>
    <row r="267" spans="2:16" hidden="1" x14ac:dyDescent="0.3">
      <c r="B267" s="5" t="str">
        <f>HouseDrop!C264</f>
        <v>Hager, Kristi</v>
      </c>
      <c r="D267" s="5" t="str">
        <f>HouseDrop!F264</f>
        <v>Starmont</v>
      </c>
      <c r="F267" s="80">
        <f>HouseDrop!I264</f>
        <v>633.4</v>
      </c>
      <c r="G267" s="80">
        <v>1</v>
      </c>
      <c r="I267" s="79">
        <f>HouseDrop!J264</f>
        <v>6678</v>
      </c>
      <c r="J267" s="79"/>
      <c r="K267" s="79">
        <f>HouseDrop!H264</f>
        <v>6664</v>
      </c>
      <c r="L267" s="79"/>
      <c r="M267" s="79">
        <f>HouseDrop!K264</f>
        <v>14</v>
      </c>
      <c r="N267">
        <f t="shared" si="8"/>
        <v>1</v>
      </c>
      <c r="O267">
        <f t="shared" si="9"/>
        <v>1</v>
      </c>
      <c r="P267">
        <v>1</v>
      </c>
    </row>
    <row r="268" spans="2:16" hidden="1" x14ac:dyDescent="0.3">
      <c r="B268" s="5" t="str">
        <f>HouseDrop!C265</f>
        <v>Hager, Kristi</v>
      </c>
      <c r="D268" s="5" t="str">
        <f>HouseDrop!F265</f>
        <v>Valley</v>
      </c>
      <c r="F268" s="80">
        <f>HouseDrop!I265</f>
        <v>376.2</v>
      </c>
      <c r="G268" s="80">
        <v>1</v>
      </c>
      <c r="I268" s="79">
        <f>HouseDrop!J265</f>
        <v>6687</v>
      </c>
      <c r="J268" s="79"/>
      <c r="K268" s="79">
        <f>HouseDrop!H265</f>
        <v>6664</v>
      </c>
      <c r="L268" s="79"/>
      <c r="M268" s="79">
        <f>HouseDrop!K265</f>
        <v>23</v>
      </c>
      <c r="N268">
        <f t="shared" si="8"/>
        <v>1</v>
      </c>
      <c r="O268">
        <f t="shared" si="9"/>
        <v>1</v>
      </c>
      <c r="P268">
        <v>1</v>
      </c>
    </row>
    <row r="269" spans="2:16" hidden="1" x14ac:dyDescent="0.3">
      <c r="B269" s="5" t="str">
        <f>HouseDrop!C266</f>
        <v>Hager, Kristi</v>
      </c>
      <c r="D269" s="5" t="str">
        <f>HouseDrop!F266</f>
        <v>Western Dubuque</v>
      </c>
      <c r="F269" s="80">
        <f>HouseDrop!I266</f>
        <v>3149</v>
      </c>
      <c r="G269" s="80">
        <v>1</v>
      </c>
      <c r="I269" s="79">
        <f>HouseDrop!J266</f>
        <v>6719</v>
      </c>
      <c r="J269" s="79"/>
      <c r="K269" s="79">
        <f>HouseDrop!H266</f>
        <v>6664</v>
      </c>
      <c r="L269" s="79"/>
      <c r="M269" s="79">
        <f>HouseDrop!K266</f>
        <v>55</v>
      </c>
      <c r="N269">
        <f t="shared" si="8"/>
        <v>1</v>
      </c>
      <c r="O269">
        <f t="shared" si="9"/>
        <v>1</v>
      </c>
      <c r="P269">
        <v>1</v>
      </c>
    </row>
    <row r="270" spans="2:16" hidden="1" x14ac:dyDescent="0.3">
      <c r="B270" s="5" t="str">
        <f>HouseDrop!C267</f>
        <v>Hall, Chris</v>
      </c>
      <c r="D270" s="5" t="str">
        <f>HouseDrop!F267</f>
        <v>Lawton-Bronson</v>
      </c>
      <c r="F270" s="80">
        <f>HouseDrop!I267</f>
        <v>581.9</v>
      </c>
      <c r="G270" s="80">
        <v>1</v>
      </c>
      <c r="I270" s="79">
        <f>HouseDrop!J267</f>
        <v>6664</v>
      </c>
      <c r="J270" s="79"/>
      <c r="K270" s="79">
        <f>HouseDrop!H267</f>
        <v>6664</v>
      </c>
      <c r="L270" s="79"/>
      <c r="M270" s="79">
        <f>HouseDrop!K267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">
      <c r="B271" s="5" t="str">
        <f>HouseDrop!C268</f>
        <v>Hall, Chris</v>
      </c>
      <c r="D271" s="5" t="str">
        <f>HouseDrop!F268</f>
        <v>Sioux City</v>
      </c>
      <c r="F271" s="80">
        <f>HouseDrop!I268</f>
        <v>14504</v>
      </c>
      <c r="G271" s="80">
        <v>1</v>
      </c>
      <c r="I271" s="79">
        <f>HouseDrop!J268</f>
        <v>6664</v>
      </c>
      <c r="J271" s="79"/>
      <c r="K271" s="79">
        <f>HouseDrop!H268</f>
        <v>6664</v>
      </c>
      <c r="L271" s="79"/>
      <c r="M271" s="79">
        <f>HouseDrop!K268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">
      <c r="B272" s="5" t="str">
        <f>HouseDrop!C269</f>
        <v>Hanusa, Mary Ann</v>
      </c>
      <c r="D272" s="5" t="str">
        <f>HouseDrop!F269</f>
        <v>Council Bluffs</v>
      </c>
      <c r="F272" s="80">
        <f>HouseDrop!I269</f>
        <v>9256.9</v>
      </c>
      <c r="G272" s="80">
        <v>1</v>
      </c>
      <c r="I272" s="79">
        <f>HouseDrop!J269</f>
        <v>6733</v>
      </c>
      <c r="J272" s="79"/>
      <c r="K272" s="79">
        <f>HouseDrop!H269</f>
        <v>6664</v>
      </c>
      <c r="L272" s="79"/>
      <c r="M272" s="79">
        <f>HouseDrop!K269</f>
        <v>69</v>
      </c>
      <c r="N272">
        <f t="shared" si="8"/>
        <v>1</v>
      </c>
      <c r="O272">
        <f t="shared" si="9"/>
        <v>1</v>
      </c>
      <c r="P272">
        <v>1</v>
      </c>
    </row>
    <row r="273" spans="2:16" hidden="1" x14ac:dyDescent="0.3">
      <c r="B273" s="5" t="str">
        <f>HouseDrop!C270</f>
        <v>Hanusa, Mary Ann</v>
      </c>
      <c r="D273" s="5" t="str">
        <f>HouseDrop!F270</f>
        <v>Lewis Central</v>
      </c>
      <c r="F273" s="80">
        <f>HouseDrop!I270</f>
        <v>2494.5</v>
      </c>
      <c r="G273" s="80">
        <v>1</v>
      </c>
      <c r="I273" s="79">
        <f>HouseDrop!J270</f>
        <v>6664</v>
      </c>
      <c r="J273" s="79"/>
      <c r="K273" s="79">
        <f>HouseDrop!H270</f>
        <v>6664</v>
      </c>
      <c r="L273" s="79"/>
      <c r="M273" s="79">
        <f>HouseDrop!K270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">
      <c r="B274" s="5" t="str">
        <f>HouseDrop!C271</f>
        <v>Heartsill, Greg</v>
      </c>
      <c r="D274" s="5" t="str">
        <f>HouseDrop!F271</f>
        <v>Chariton</v>
      </c>
      <c r="F274" s="80">
        <f>HouseDrop!I271</f>
        <v>1281.5999999999999</v>
      </c>
      <c r="G274" s="80">
        <v>1</v>
      </c>
      <c r="I274" s="79">
        <f>HouseDrop!J271</f>
        <v>6664</v>
      </c>
      <c r="J274" s="79"/>
      <c r="K274" s="79">
        <f>HouseDrop!H271</f>
        <v>6664</v>
      </c>
      <c r="L274" s="79"/>
      <c r="M274" s="79">
        <f>HouseDrop!K271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">
      <c r="B275" s="5" t="str">
        <f>HouseDrop!C272</f>
        <v>Heartsill, Greg</v>
      </c>
      <c r="D275" s="5" t="str">
        <f>HouseDrop!F272</f>
        <v>Knoxville</v>
      </c>
      <c r="F275" s="80">
        <f>HouseDrop!I272</f>
        <v>1744.8</v>
      </c>
      <c r="G275" s="80">
        <v>1</v>
      </c>
      <c r="I275" s="79">
        <f>HouseDrop!J272</f>
        <v>6664</v>
      </c>
      <c r="J275" s="79"/>
      <c r="K275" s="79">
        <f>HouseDrop!H272</f>
        <v>6664</v>
      </c>
      <c r="L275" s="79"/>
      <c r="M275" s="79">
        <f>HouseDrop!K272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">
      <c r="B276" s="5" t="str">
        <f>HouseDrop!C273</f>
        <v>Heartsill, Greg</v>
      </c>
      <c r="D276" s="5" t="str">
        <f>HouseDrop!F273</f>
        <v>Lynnville-Sully</v>
      </c>
      <c r="F276" s="80">
        <f>HouseDrop!I273</f>
        <v>452.4</v>
      </c>
      <c r="G276" s="80">
        <v>1</v>
      </c>
      <c r="I276" s="79">
        <f>HouseDrop!J273</f>
        <v>6664</v>
      </c>
      <c r="J276" s="79"/>
      <c r="K276" s="79">
        <f>HouseDrop!H273</f>
        <v>6664</v>
      </c>
      <c r="L276" s="79"/>
      <c r="M276" s="79">
        <f>HouseDrop!K273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">
      <c r="B277" s="5" t="str">
        <f>HouseDrop!C274</f>
        <v>Heartsill, Greg</v>
      </c>
      <c r="D277" s="5" t="str">
        <f>HouseDrop!F274</f>
        <v>Melcher-Dallas</v>
      </c>
      <c r="F277" s="80">
        <f>HouseDrop!I274</f>
        <v>343.1</v>
      </c>
      <c r="G277" s="80">
        <v>1</v>
      </c>
      <c r="I277" s="79">
        <f>HouseDrop!J274</f>
        <v>6664</v>
      </c>
      <c r="J277" s="79"/>
      <c r="K277" s="79">
        <f>HouseDrop!H274</f>
        <v>6664</v>
      </c>
      <c r="L277" s="79"/>
      <c r="M277" s="79">
        <f>HouseDrop!K274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">
      <c r="B278" s="5" t="str">
        <f>HouseDrop!C275</f>
        <v>Heartsill, Greg</v>
      </c>
      <c r="D278" s="5" t="str">
        <f>HouseDrop!F275</f>
        <v>Newton</v>
      </c>
      <c r="F278" s="80">
        <f>HouseDrop!I275</f>
        <v>2965.2</v>
      </c>
      <c r="G278" s="80">
        <v>1</v>
      </c>
      <c r="I278" s="79">
        <f>HouseDrop!J275</f>
        <v>6664</v>
      </c>
      <c r="J278" s="79"/>
      <c r="K278" s="79">
        <f>HouseDrop!H275</f>
        <v>6664</v>
      </c>
      <c r="L278" s="79"/>
      <c r="M278" s="79">
        <f>HouseDrop!K275</f>
        <v>0</v>
      </c>
      <c r="N278">
        <f t="shared" si="8"/>
        <v>0</v>
      </c>
      <c r="O278">
        <f t="shared" si="9"/>
        <v>1</v>
      </c>
      <c r="P278">
        <v>1</v>
      </c>
    </row>
    <row r="279" spans="2:16" hidden="1" x14ac:dyDescent="0.3">
      <c r="B279" s="5" t="str">
        <f>HouseDrop!C276</f>
        <v>Heartsill, Greg</v>
      </c>
      <c r="D279" s="5" t="str">
        <f>HouseDrop!F276</f>
        <v>Pella</v>
      </c>
      <c r="F279" s="80">
        <f>HouseDrop!I276</f>
        <v>2157.6</v>
      </c>
      <c r="G279" s="80">
        <v>1</v>
      </c>
      <c r="I279" s="79">
        <f>HouseDrop!J276</f>
        <v>6664</v>
      </c>
      <c r="J279" s="79"/>
      <c r="K279" s="79">
        <f>HouseDrop!H276</f>
        <v>6664</v>
      </c>
      <c r="L279" s="79"/>
      <c r="M279" s="79">
        <f>HouseDrop!K276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">
      <c r="B280" s="5" t="str">
        <f>HouseDrop!C277</f>
        <v>Heartsill, Greg</v>
      </c>
      <c r="D280" s="5" t="str">
        <f>HouseDrop!F277</f>
        <v>Pleasantville</v>
      </c>
      <c r="F280" s="80">
        <f>HouseDrop!I277</f>
        <v>693.6</v>
      </c>
      <c r="G280" s="80">
        <v>1</v>
      </c>
      <c r="I280" s="79">
        <f>HouseDrop!J277</f>
        <v>6664</v>
      </c>
      <c r="J280" s="79"/>
      <c r="K280" s="79">
        <f>HouseDrop!H277</f>
        <v>6664</v>
      </c>
      <c r="L280" s="79"/>
      <c r="M280" s="79">
        <f>HouseDrop!K277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">
      <c r="B281" s="5" t="str">
        <f>HouseDrop!C278</f>
        <v>Heartsill, Greg</v>
      </c>
      <c r="D281" s="5" t="str">
        <f>HouseDrop!F278</f>
        <v>PCM</v>
      </c>
      <c r="F281" s="80">
        <f>HouseDrop!I278</f>
        <v>1046.8</v>
      </c>
      <c r="G281" s="80">
        <v>1</v>
      </c>
      <c r="I281" s="79">
        <f>HouseDrop!J278</f>
        <v>6664</v>
      </c>
      <c r="J281" s="79"/>
      <c r="K281" s="79">
        <f>HouseDrop!H278</f>
        <v>6664</v>
      </c>
      <c r="L281" s="79"/>
      <c r="M281" s="79">
        <f>HouseDrop!K278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">
      <c r="B282" s="5" t="str">
        <f>HouseDrop!C279</f>
        <v>Heartsill, Greg</v>
      </c>
      <c r="D282" s="5" t="str">
        <f>HouseDrop!F279</f>
        <v>Southeast Warren</v>
      </c>
      <c r="F282" s="80">
        <f>HouseDrop!I279</f>
        <v>581.70000000000005</v>
      </c>
      <c r="G282" s="80">
        <v>1</v>
      </c>
      <c r="I282" s="79">
        <f>HouseDrop!J279</f>
        <v>6664</v>
      </c>
      <c r="J282" s="79"/>
      <c r="K282" s="79">
        <f>HouseDrop!H279</f>
        <v>6664</v>
      </c>
      <c r="L282" s="79"/>
      <c r="M282" s="79">
        <f>HouseDrop!K279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">
      <c r="B283" s="5" t="str">
        <f>HouseDrop!C280</f>
        <v>Heartsill, Greg</v>
      </c>
      <c r="D283" s="5" t="str">
        <f>HouseDrop!F280</f>
        <v>Southeast Polk</v>
      </c>
      <c r="F283" s="80">
        <f>HouseDrop!I280</f>
        <v>6797.2</v>
      </c>
      <c r="G283" s="80">
        <v>1</v>
      </c>
      <c r="I283" s="79">
        <f>HouseDrop!J280</f>
        <v>6664</v>
      </c>
      <c r="J283" s="79"/>
      <c r="K283" s="79">
        <f>HouseDrop!H280</f>
        <v>6664</v>
      </c>
      <c r="L283" s="79"/>
      <c r="M283" s="79">
        <f>HouseDrop!K280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">
      <c r="B284" s="5" t="str">
        <f>HouseDrop!C281</f>
        <v>Heartsill, Greg</v>
      </c>
      <c r="D284" s="5" t="str">
        <f>HouseDrop!F281</f>
        <v>Twin Cedars</v>
      </c>
      <c r="F284" s="80">
        <f>HouseDrop!I281</f>
        <v>348.5</v>
      </c>
      <c r="G284" s="80">
        <v>1</v>
      </c>
      <c r="I284" s="79">
        <f>HouseDrop!J281</f>
        <v>6714</v>
      </c>
      <c r="J284" s="79"/>
      <c r="K284" s="79">
        <f>HouseDrop!H281</f>
        <v>6664</v>
      </c>
      <c r="L284" s="79"/>
      <c r="M284" s="79">
        <f>HouseDrop!K281</f>
        <v>50</v>
      </c>
      <c r="N284">
        <f t="shared" si="8"/>
        <v>1</v>
      </c>
      <c r="O284">
        <f t="shared" si="9"/>
        <v>1</v>
      </c>
      <c r="P284">
        <v>1</v>
      </c>
    </row>
    <row r="285" spans="2:16" hidden="1" x14ac:dyDescent="0.3">
      <c r="B285" s="5" t="str">
        <f>HouseDrop!C282</f>
        <v>Heaton, David</v>
      </c>
      <c r="D285" s="5" t="str">
        <f>HouseDrop!F282</f>
        <v>Central Lee</v>
      </c>
      <c r="F285" s="80">
        <f>HouseDrop!I282</f>
        <v>787.4</v>
      </c>
      <c r="G285" s="80">
        <v>1</v>
      </c>
      <c r="I285" s="79">
        <f>HouseDrop!J282</f>
        <v>6664</v>
      </c>
      <c r="J285" s="79"/>
      <c r="K285" s="79">
        <f>HouseDrop!H282</f>
        <v>6664</v>
      </c>
      <c r="L285" s="79"/>
      <c r="M285" s="79">
        <f>HouseDrop!K282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">
      <c r="B286" s="5" t="str">
        <f>HouseDrop!C283</f>
        <v>Heaton, David</v>
      </c>
      <c r="D286" s="5" t="str">
        <f>HouseDrop!F283</f>
        <v>Danville</v>
      </c>
      <c r="F286" s="80">
        <f>HouseDrop!I283</f>
        <v>508.3</v>
      </c>
      <c r="G286" s="80">
        <v>1</v>
      </c>
      <c r="I286" s="79">
        <f>HouseDrop!J283</f>
        <v>6664</v>
      </c>
      <c r="J286" s="79"/>
      <c r="K286" s="79">
        <f>HouseDrop!H283</f>
        <v>6664</v>
      </c>
      <c r="L286" s="79"/>
      <c r="M286" s="79">
        <f>HouseDrop!K283</f>
        <v>0</v>
      </c>
      <c r="N286">
        <f t="shared" si="8"/>
        <v>0</v>
      </c>
      <c r="O286">
        <f t="shared" si="9"/>
        <v>1</v>
      </c>
      <c r="P286">
        <v>1</v>
      </c>
    </row>
    <row r="287" spans="2:16" hidden="1" x14ac:dyDescent="0.3">
      <c r="B287" s="5" t="str">
        <f>HouseDrop!C284</f>
        <v>Heaton, David</v>
      </c>
      <c r="D287" s="5" t="str">
        <f>HouseDrop!F284</f>
        <v>Fairfield</v>
      </c>
      <c r="F287" s="80">
        <f>HouseDrop!I284</f>
        <v>1636.6</v>
      </c>
      <c r="G287" s="80">
        <v>1</v>
      </c>
      <c r="I287" s="79">
        <f>HouseDrop!J284</f>
        <v>6664</v>
      </c>
      <c r="J287" s="79"/>
      <c r="K287" s="79">
        <f>HouseDrop!H284</f>
        <v>6664</v>
      </c>
      <c r="L287" s="79"/>
      <c r="M287" s="79">
        <f>HouseDrop!K284</f>
        <v>0</v>
      </c>
      <c r="N287">
        <f t="shared" si="8"/>
        <v>0</v>
      </c>
      <c r="O287">
        <f t="shared" si="9"/>
        <v>1</v>
      </c>
      <c r="P287">
        <v>1</v>
      </c>
    </row>
    <row r="288" spans="2:16" hidden="1" x14ac:dyDescent="0.3">
      <c r="B288" s="5" t="str">
        <f>HouseDrop!C285</f>
        <v>Heaton, David</v>
      </c>
      <c r="D288" s="5" t="str">
        <f>HouseDrop!F285</f>
        <v>Fort Madison</v>
      </c>
      <c r="F288" s="80">
        <f>HouseDrop!I285</f>
        <v>2141.4</v>
      </c>
      <c r="G288" s="80">
        <v>1</v>
      </c>
      <c r="I288" s="79">
        <f>HouseDrop!J285</f>
        <v>6664</v>
      </c>
      <c r="J288" s="79"/>
      <c r="K288" s="79">
        <f>HouseDrop!H285</f>
        <v>6664</v>
      </c>
      <c r="L288" s="79"/>
      <c r="M288" s="79">
        <f>HouseDrop!K285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">
      <c r="B289" s="5" t="str">
        <f>HouseDrop!C286</f>
        <v>Heaton, David</v>
      </c>
      <c r="D289" s="5" t="str">
        <f>HouseDrop!F286</f>
        <v>Harmony</v>
      </c>
      <c r="F289" s="80">
        <f>HouseDrop!I286</f>
        <v>346.2</v>
      </c>
      <c r="G289" s="80">
        <v>1</v>
      </c>
      <c r="I289" s="79">
        <f>HouseDrop!J286</f>
        <v>6664</v>
      </c>
      <c r="J289" s="79"/>
      <c r="K289" s="79">
        <f>HouseDrop!H286</f>
        <v>6664</v>
      </c>
      <c r="L289" s="79"/>
      <c r="M289" s="79">
        <f>HouseDrop!K286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">
      <c r="B290" s="5" t="str">
        <f>HouseDrop!C287</f>
        <v>Heaton, David</v>
      </c>
      <c r="D290" s="5" t="str">
        <f>HouseDrop!F287</f>
        <v>Highland</v>
      </c>
      <c r="F290" s="80">
        <f>HouseDrop!I287</f>
        <v>629.29999999999995</v>
      </c>
      <c r="G290" s="80">
        <v>1</v>
      </c>
      <c r="I290" s="79">
        <f>HouseDrop!J287</f>
        <v>6664</v>
      </c>
      <c r="J290" s="79"/>
      <c r="K290" s="79">
        <f>HouseDrop!H287</f>
        <v>6664</v>
      </c>
      <c r="L290" s="79"/>
      <c r="M290" s="79">
        <f>HouseDrop!K287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">
      <c r="B291" s="5" t="str">
        <f>HouseDrop!C288</f>
        <v>Heaton, David</v>
      </c>
      <c r="D291" s="5" t="str">
        <f>HouseDrop!F288</f>
        <v>Mount Pleasant</v>
      </c>
      <c r="F291" s="80">
        <f>HouseDrop!I288</f>
        <v>1970.2</v>
      </c>
      <c r="G291" s="80">
        <v>1</v>
      </c>
      <c r="I291" s="79">
        <f>HouseDrop!J288</f>
        <v>6664</v>
      </c>
      <c r="J291" s="79"/>
      <c r="K291" s="79">
        <f>HouseDrop!H288</f>
        <v>6664</v>
      </c>
      <c r="L291" s="79"/>
      <c r="M291" s="79">
        <f>HouseDrop!K288</f>
        <v>0</v>
      </c>
      <c r="N291">
        <f t="shared" si="8"/>
        <v>0</v>
      </c>
      <c r="O291">
        <f t="shared" si="9"/>
        <v>1</v>
      </c>
      <c r="P291">
        <v>1</v>
      </c>
    </row>
    <row r="292" spans="2:16" hidden="1" x14ac:dyDescent="0.3">
      <c r="B292" s="5" t="str">
        <f>HouseDrop!C289</f>
        <v>Heaton, David</v>
      </c>
      <c r="D292" s="5" t="str">
        <f>HouseDrop!F289</f>
        <v>New London</v>
      </c>
      <c r="F292" s="80">
        <f>HouseDrop!I289</f>
        <v>492.3</v>
      </c>
      <c r="G292" s="80">
        <v>1</v>
      </c>
      <c r="I292" s="79">
        <f>HouseDrop!J289</f>
        <v>6664</v>
      </c>
      <c r="J292" s="79"/>
      <c r="K292" s="79">
        <f>HouseDrop!H289</f>
        <v>6664</v>
      </c>
      <c r="L292" s="79"/>
      <c r="M292" s="79">
        <f>HouseDrop!K289</f>
        <v>0</v>
      </c>
      <c r="N292">
        <f t="shared" si="8"/>
        <v>0</v>
      </c>
      <c r="O292">
        <f t="shared" si="9"/>
        <v>1</v>
      </c>
      <c r="P292">
        <v>1</v>
      </c>
    </row>
    <row r="293" spans="2:16" hidden="1" x14ac:dyDescent="0.3">
      <c r="B293" s="5" t="str">
        <f>HouseDrop!C290</f>
        <v>Heaton, David</v>
      </c>
      <c r="D293" s="5" t="str">
        <f>HouseDrop!F290</f>
        <v>Waco</v>
      </c>
      <c r="F293" s="80">
        <f>HouseDrop!I290</f>
        <v>481.2</v>
      </c>
      <c r="G293" s="80">
        <v>1</v>
      </c>
      <c r="I293" s="79">
        <f>HouseDrop!J290</f>
        <v>6788</v>
      </c>
      <c r="J293" s="79"/>
      <c r="K293" s="79">
        <f>HouseDrop!H290</f>
        <v>6664</v>
      </c>
      <c r="L293" s="79"/>
      <c r="M293" s="79">
        <f>HouseDrop!K290</f>
        <v>124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">
      <c r="B294" s="5" t="str">
        <f>HouseDrop!C291</f>
        <v>Heaton, David</v>
      </c>
      <c r="D294" s="5" t="str">
        <f>HouseDrop!F291</f>
        <v>Washington</v>
      </c>
      <c r="F294" s="80">
        <f>HouseDrop!I291</f>
        <v>1745.1</v>
      </c>
      <c r="G294" s="80">
        <v>1</v>
      </c>
      <c r="I294" s="79">
        <f>HouseDrop!J291</f>
        <v>6664</v>
      </c>
      <c r="J294" s="79"/>
      <c r="K294" s="79">
        <f>HouseDrop!H291</f>
        <v>6664</v>
      </c>
      <c r="L294" s="79"/>
      <c r="M294" s="79">
        <f>HouseDrop!K291</f>
        <v>0</v>
      </c>
      <c r="N294">
        <f t="shared" si="8"/>
        <v>0</v>
      </c>
      <c r="O294">
        <f t="shared" si="9"/>
        <v>1</v>
      </c>
      <c r="P294">
        <v>1</v>
      </c>
    </row>
    <row r="295" spans="2:16" hidden="1" x14ac:dyDescent="0.3">
      <c r="B295" s="5" t="str">
        <f>HouseDrop!C292</f>
        <v>Heaton, David</v>
      </c>
      <c r="D295" s="5" t="str">
        <f>HouseDrop!F292</f>
        <v>Winfield-Mt Union</v>
      </c>
      <c r="F295" s="80">
        <f>HouseDrop!I292</f>
        <v>355.5</v>
      </c>
      <c r="G295" s="80">
        <v>1</v>
      </c>
      <c r="I295" s="79">
        <f>HouseDrop!J292</f>
        <v>6694</v>
      </c>
      <c r="J295" s="79"/>
      <c r="K295" s="79">
        <f>HouseDrop!H292</f>
        <v>6664</v>
      </c>
      <c r="L295" s="79"/>
      <c r="M295" s="79">
        <f>HouseDrop!K292</f>
        <v>30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">
      <c r="B296" s="5" t="str">
        <f>HouseDrop!C293</f>
        <v>Heddens, Lisa</v>
      </c>
      <c r="D296" s="5" t="str">
        <f>HouseDrop!F293</f>
        <v>Ames</v>
      </c>
      <c r="F296" s="80">
        <f>HouseDrop!I293</f>
        <v>4188</v>
      </c>
      <c r="G296" s="80">
        <v>1</v>
      </c>
      <c r="I296" s="79">
        <f>HouseDrop!J293</f>
        <v>6754</v>
      </c>
      <c r="J296" s="79"/>
      <c r="K296" s="79">
        <f>HouseDrop!H293</f>
        <v>6664</v>
      </c>
      <c r="L296" s="79"/>
      <c r="M296" s="79">
        <f>HouseDrop!K293</f>
        <v>90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">
      <c r="B297" s="5" t="str">
        <f>HouseDrop!C294</f>
        <v>Heddens, Lisa</v>
      </c>
      <c r="D297" s="5" t="str">
        <f>HouseDrop!F294</f>
        <v>Gilbert</v>
      </c>
      <c r="F297" s="80">
        <f>HouseDrop!I294</f>
        <v>1425.2</v>
      </c>
      <c r="G297" s="80">
        <v>1</v>
      </c>
      <c r="I297" s="79">
        <f>HouseDrop!J294</f>
        <v>6664</v>
      </c>
      <c r="J297" s="79"/>
      <c r="K297" s="79">
        <f>HouseDrop!H294</f>
        <v>6664</v>
      </c>
      <c r="L297" s="79"/>
      <c r="M297" s="79">
        <f>HouseDrop!K294</f>
        <v>0</v>
      </c>
      <c r="N297">
        <f t="shared" si="8"/>
        <v>0</v>
      </c>
      <c r="O297">
        <f t="shared" si="9"/>
        <v>1</v>
      </c>
      <c r="P297">
        <v>1</v>
      </c>
    </row>
    <row r="298" spans="2:16" hidden="1" x14ac:dyDescent="0.3">
      <c r="B298" s="5" t="str">
        <f>HouseDrop!C295</f>
        <v>Hein, Lee</v>
      </c>
      <c r="D298" s="5" t="str">
        <f>HouseDrop!F295</f>
        <v>Anamosa</v>
      </c>
      <c r="F298" s="80">
        <f>HouseDrop!I295</f>
        <v>1258.3</v>
      </c>
      <c r="G298" s="80">
        <v>1</v>
      </c>
      <c r="I298" s="79">
        <f>HouseDrop!J295</f>
        <v>6681</v>
      </c>
      <c r="J298" s="79"/>
      <c r="K298" s="79">
        <f>HouseDrop!H295</f>
        <v>6664</v>
      </c>
      <c r="L298" s="79"/>
      <c r="M298" s="79">
        <f>HouseDrop!K295</f>
        <v>17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">
      <c r="B299" s="5" t="str">
        <f>HouseDrop!C296</f>
        <v>Hein, Lee</v>
      </c>
      <c r="D299" s="5" t="str">
        <f>HouseDrop!F296</f>
        <v>Edgewood-Colesburg</v>
      </c>
      <c r="F299" s="80">
        <f>HouseDrop!I296</f>
        <v>385</v>
      </c>
      <c r="G299" s="80">
        <v>1</v>
      </c>
      <c r="I299" s="79">
        <f>HouseDrop!J296</f>
        <v>6664</v>
      </c>
      <c r="J299" s="79"/>
      <c r="K299" s="79">
        <f>HouseDrop!H296</f>
        <v>6664</v>
      </c>
      <c r="L299" s="79"/>
      <c r="M299" s="79">
        <f>HouseDrop!K296</f>
        <v>0</v>
      </c>
      <c r="N299">
        <f t="shared" si="8"/>
        <v>0</v>
      </c>
      <c r="O299">
        <f t="shared" si="9"/>
        <v>1</v>
      </c>
      <c r="P299">
        <v>1</v>
      </c>
    </row>
    <row r="300" spans="2:16" hidden="1" x14ac:dyDescent="0.3">
      <c r="B300" s="5" t="str">
        <f>HouseDrop!C297</f>
        <v>Hein, Lee</v>
      </c>
      <c r="D300" s="5" t="str">
        <f>HouseDrop!F297</f>
        <v>Maquoketa Valley</v>
      </c>
      <c r="F300" s="80">
        <f>HouseDrop!I297</f>
        <v>698.4</v>
      </c>
      <c r="G300" s="80">
        <v>1</v>
      </c>
      <c r="I300" s="79">
        <f>HouseDrop!J297</f>
        <v>6696</v>
      </c>
      <c r="J300" s="79"/>
      <c r="K300" s="79">
        <f>HouseDrop!H297</f>
        <v>6664</v>
      </c>
      <c r="L300" s="79"/>
      <c r="M300" s="79">
        <f>HouseDrop!K297</f>
        <v>32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">
      <c r="B301" s="5" t="str">
        <f>HouseDrop!C298</f>
        <v>Hein, Lee</v>
      </c>
      <c r="D301" s="5" t="str">
        <f>HouseDrop!F298</f>
        <v>Monticello</v>
      </c>
      <c r="F301" s="80">
        <f>HouseDrop!I298</f>
        <v>1025.7</v>
      </c>
      <c r="G301" s="80">
        <v>1</v>
      </c>
      <c r="I301" s="79">
        <f>HouseDrop!J298</f>
        <v>6664</v>
      </c>
      <c r="J301" s="79"/>
      <c r="K301" s="79">
        <f>HouseDrop!H298</f>
        <v>6664</v>
      </c>
      <c r="L301" s="79"/>
      <c r="M301" s="79">
        <f>HouseDrop!K298</f>
        <v>0</v>
      </c>
      <c r="N301">
        <f t="shared" si="8"/>
        <v>0</v>
      </c>
      <c r="O301">
        <f t="shared" si="9"/>
        <v>1</v>
      </c>
      <c r="P301">
        <v>1</v>
      </c>
    </row>
    <row r="302" spans="2:16" hidden="1" x14ac:dyDescent="0.3">
      <c r="B302" s="5" t="str">
        <f>HouseDrop!C299</f>
        <v>Hein, Lee</v>
      </c>
      <c r="D302" s="5" t="str">
        <f>HouseDrop!F299</f>
        <v>North Linn</v>
      </c>
      <c r="F302" s="80">
        <f>HouseDrop!I299</f>
        <v>641.20000000000005</v>
      </c>
      <c r="G302" s="80">
        <v>1</v>
      </c>
      <c r="I302" s="79">
        <f>HouseDrop!J299</f>
        <v>6713</v>
      </c>
      <c r="J302" s="79"/>
      <c r="K302" s="79">
        <f>HouseDrop!H299</f>
        <v>6664</v>
      </c>
      <c r="L302" s="79"/>
      <c r="M302" s="79">
        <f>HouseDrop!K299</f>
        <v>49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">
      <c r="B303" s="5" t="str">
        <f>HouseDrop!C300</f>
        <v>Hein, Lee</v>
      </c>
      <c r="D303" s="5" t="str">
        <f>HouseDrop!F300</f>
        <v>Olin Consolidated</v>
      </c>
      <c r="F303" s="80">
        <f>HouseDrop!I300</f>
        <v>218</v>
      </c>
      <c r="G303" s="80">
        <v>1</v>
      </c>
      <c r="I303" s="79">
        <f>HouseDrop!J300</f>
        <v>6676</v>
      </c>
      <c r="J303" s="79"/>
      <c r="K303" s="79">
        <f>HouseDrop!H300</f>
        <v>6664</v>
      </c>
      <c r="L303" s="79"/>
      <c r="M303" s="79">
        <f>HouseDrop!K300</f>
        <v>12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">
      <c r="B304" s="5" t="str">
        <f>HouseDrop!C301</f>
        <v>Hein, Lee</v>
      </c>
      <c r="D304" s="5" t="str">
        <f>HouseDrop!F301</f>
        <v>Starmont</v>
      </c>
      <c r="F304" s="80">
        <f>HouseDrop!I301</f>
        <v>633.4</v>
      </c>
      <c r="G304" s="80">
        <v>1</v>
      </c>
      <c r="I304" s="79">
        <f>HouseDrop!J301</f>
        <v>6678</v>
      </c>
      <c r="J304" s="79"/>
      <c r="K304" s="79">
        <f>HouseDrop!H301</f>
        <v>6664</v>
      </c>
      <c r="L304" s="79"/>
      <c r="M304" s="79">
        <f>HouseDrop!K301</f>
        <v>14</v>
      </c>
      <c r="N304">
        <f t="shared" si="8"/>
        <v>1</v>
      </c>
      <c r="O304">
        <f t="shared" si="9"/>
        <v>1</v>
      </c>
      <c r="P304">
        <v>1</v>
      </c>
    </row>
    <row r="305" spans="2:16" hidden="1" x14ac:dyDescent="0.3">
      <c r="B305" s="5" t="str">
        <f>HouseDrop!C302</f>
        <v>Hein, Lee</v>
      </c>
      <c r="D305" s="5" t="str">
        <f>HouseDrop!F302</f>
        <v>West Delaware County</v>
      </c>
      <c r="F305" s="80">
        <f>HouseDrop!I302</f>
        <v>1490.1</v>
      </c>
      <c r="G305" s="80">
        <v>1</v>
      </c>
      <c r="I305" s="79">
        <f>HouseDrop!J302</f>
        <v>6667</v>
      </c>
      <c r="J305" s="79"/>
      <c r="K305" s="79">
        <f>HouseDrop!H302</f>
        <v>6664</v>
      </c>
      <c r="L305" s="79"/>
      <c r="M305" s="79">
        <f>HouseDrop!K302</f>
        <v>3</v>
      </c>
      <c r="N305">
        <f t="shared" si="8"/>
        <v>1</v>
      </c>
      <c r="O305">
        <f t="shared" si="9"/>
        <v>1</v>
      </c>
      <c r="P305">
        <v>1</v>
      </c>
    </row>
    <row r="306" spans="2:16" hidden="1" x14ac:dyDescent="0.3">
      <c r="B306" s="5" t="str">
        <f>HouseDrop!C303</f>
        <v>Hein, Lee</v>
      </c>
      <c r="D306" s="5" t="str">
        <f>HouseDrop!F303</f>
        <v>Western Dubuque</v>
      </c>
      <c r="F306" s="80">
        <f>HouseDrop!I303</f>
        <v>3149</v>
      </c>
      <c r="G306" s="80">
        <v>1</v>
      </c>
      <c r="I306" s="79">
        <f>HouseDrop!J303</f>
        <v>6719</v>
      </c>
      <c r="J306" s="79"/>
      <c r="K306" s="79">
        <f>HouseDrop!H303</f>
        <v>6664</v>
      </c>
      <c r="L306" s="79"/>
      <c r="M306" s="79">
        <f>HouseDrop!K303</f>
        <v>55</v>
      </c>
      <c r="N306">
        <f t="shared" si="8"/>
        <v>1</v>
      </c>
      <c r="O306">
        <f t="shared" si="9"/>
        <v>1</v>
      </c>
      <c r="P306">
        <v>1</v>
      </c>
    </row>
    <row r="307" spans="2:16" hidden="1" x14ac:dyDescent="0.3">
      <c r="B307" s="5" t="str">
        <f>HouseDrop!C304</f>
        <v>Highfill, Jake</v>
      </c>
      <c r="D307" s="5" t="str">
        <f>HouseDrop!F304</f>
        <v>Ankeny</v>
      </c>
      <c r="F307" s="80">
        <f>HouseDrop!I304</f>
        <v>11193.3</v>
      </c>
      <c r="G307" s="80">
        <v>1</v>
      </c>
      <c r="I307" s="79">
        <f>HouseDrop!J304</f>
        <v>6664</v>
      </c>
      <c r="J307" s="79"/>
      <c r="K307" s="79">
        <f>HouseDrop!H304</f>
        <v>6664</v>
      </c>
      <c r="L307" s="79"/>
      <c r="M307" s="79">
        <f>HouseDrop!K304</f>
        <v>0</v>
      </c>
      <c r="N307">
        <f t="shared" si="8"/>
        <v>0</v>
      </c>
      <c r="O307">
        <f t="shared" si="9"/>
        <v>1</v>
      </c>
      <c r="P307">
        <v>1</v>
      </c>
    </row>
    <row r="308" spans="2:16" hidden="1" x14ac:dyDescent="0.3">
      <c r="B308" s="5" t="str">
        <f>HouseDrop!C305</f>
        <v>Highfill, Jake</v>
      </c>
      <c r="D308" s="5" t="str">
        <f>HouseDrop!F305</f>
        <v>Dallas Center-Grimes</v>
      </c>
      <c r="F308" s="80">
        <f>HouseDrop!I305</f>
        <v>2690.2</v>
      </c>
      <c r="G308" s="80">
        <v>1</v>
      </c>
      <c r="I308" s="79">
        <f>HouseDrop!J305</f>
        <v>6664</v>
      </c>
      <c r="J308" s="79"/>
      <c r="K308" s="79">
        <f>HouseDrop!H305</f>
        <v>6664</v>
      </c>
      <c r="L308" s="79"/>
      <c r="M308" s="79">
        <f>HouseDrop!K305</f>
        <v>0</v>
      </c>
      <c r="N308">
        <f t="shared" si="8"/>
        <v>0</v>
      </c>
      <c r="O308">
        <f t="shared" si="9"/>
        <v>1</v>
      </c>
      <c r="P308">
        <v>1</v>
      </c>
    </row>
    <row r="309" spans="2:16" hidden="1" x14ac:dyDescent="0.3">
      <c r="B309" s="5" t="str">
        <f>HouseDrop!C306</f>
        <v>Highfill, Jake</v>
      </c>
      <c r="D309" s="5" t="str">
        <f>HouseDrop!F306</f>
        <v>Johnston</v>
      </c>
      <c r="F309" s="80">
        <f>HouseDrop!I306</f>
        <v>6894.2</v>
      </c>
      <c r="G309" s="80">
        <v>1</v>
      </c>
      <c r="I309" s="79">
        <f>HouseDrop!J306</f>
        <v>6664</v>
      </c>
      <c r="J309" s="79"/>
      <c r="K309" s="79">
        <f>HouseDrop!H306</f>
        <v>6664</v>
      </c>
      <c r="L309" s="79"/>
      <c r="M309" s="79">
        <f>HouseDrop!K306</f>
        <v>0</v>
      </c>
      <c r="N309">
        <f t="shared" si="8"/>
        <v>0</v>
      </c>
      <c r="O309">
        <f t="shared" si="9"/>
        <v>1</v>
      </c>
      <c r="P309">
        <v>1</v>
      </c>
    </row>
    <row r="310" spans="2:16" hidden="1" x14ac:dyDescent="0.3">
      <c r="B310" s="5" t="str">
        <f>HouseDrop!C307</f>
        <v>Highfill, Jake</v>
      </c>
      <c r="D310" s="5" t="str">
        <f>HouseDrop!F307</f>
        <v>North Polk</v>
      </c>
      <c r="F310" s="80">
        <f>HouseDrop!I307</f>
        <v>1565.3</v>
      </c>
      <c r="G310" s="80">
        <v>1</v>
      </c>
      <c r="I310" s="79">
        <f>HouseDrop!J307</f>
        <v>6664</v>
      </c>
      <c r="J310" s="79"/>
      <c r="K310" s="79">
        <f>HouseDrop!H307</f>
        <v>6664</v>
      </c>
      <c r="L310" s="79"/>
      <c r="M310" s="79">
        <f>HouseDrop!K307</f>
        <v>0</v>
      </c>
      <c r="N310">
        <f t="shared" si="8"/>
        <v>0</v>
      </c>
      <c r="O310">
        <f t="shared" si="9"/>
        <v>1</v>
      </c>
      <c r="P310">
        <v>1</v>
      </c>
    </row>
    <row r="311" spans="2:16" hidden="1" x14ac:dyDescent="0.3">
      <c r="B311" s="5" t="str">
        <f>HouseDrop!C308</f>
        <v>Highfill, Jake</v>
      </c>
      <c r="D311" s="5" t="str">
        <f>HouseDrop!F308</f>
        <v>Urbandale</v>
      </c>
      <c r="F311" s="80">
        <f>HouseDrop!I308</f>
        <v>3397.6</v>
      </c>
      <c r="G311" s="80">
        <v>1</v>
      </c>
      <c r="I311" s="79">
        <f>HouseDrop!J308</f>
        <v>6664</v>
      </c>
      <c r="J311" s="79"/>
      <c r="K311" s="79">
        <f>HouseDrop!H308</f>
        <v>6664</v>
      </c>
      <c r="L311" s="79"/>
      <c r="M311" s="79">
        <f>HouseDrop!K308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">
      <c r="B312" s="5" t="str">
        <f>HouseDrop!C309</f>
        <v>Highfill, Jake</v>
      </c>
      <c r="D312" s="5" t="str">
        <f>HouseDrop!F309</f>
        <v>Woodward-Granger</v>
      </c>
      <c r="F312" s="80">
        <f>HouseDrop!I309</f>
        <v>950.3</v>
      </c>
      <c r="G312" s="80">
        <v>1</v>
      </c>
      <c r="I312" s="79">
        <f>HouseDrop!J309</f>
        <v>6756</v>
      </c>
      <c r="J312" s="79"/>
      <c r="K312" s="79">
        <f>HouseDrop!H309</f>
        <v>6664</v>
      </c>
      <c r="L312" s="79"/>
      <c r="M312" s="79">
        <f>HouseDrop!K309</f>
        <v>92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">
      <c r="B313" s="5" t="str">
        <f>HouseDrop!C310</f>
        <v>Hinson, Ashley</v>
      </c>
      <c r="D313" s="5" t="str">
        <f>HouseDrop!F310</f>
        <v>Alburnett</v>
      </c>
      <c r="F313" s="80">
        <f>HouseDrop!I310</f>
        <v>515.29999999999995</v>
      </c>
      <c r="G313" s="80">
        <v>1</v>
      </c>
      <c r="I313" s="79">
        <f>HouseDrop!J310</f>
        <v>6664</v>
      </c>
      <c r="J313" s="79"/>
      <c r="K313" s="79">
        <f>HouseDrop!H310</f>
        <v>6664</v>
      </c>
      <c r="L313" s="79"/>
      <c r="M313" s="79">
        <f>HouseDrop!K310</f>
        <v>0</v>
      </c>
      <c r="N313">
        <f t="shared" si="8"/>
        <v>0</v>
      </c>
      <c r="O313">
        <f t="shared" si="9"/>
        <v>1</v>
      </c>
      <c r="P313">
        <v>1</v>
      </c>
    </row>
    <row r="314" spans="2:16" hidden="1" x14ac:dyDescent="0.3">
      <c r="B314" s="5" t="str">
        <f>HouseDrop!C311</f>
        <v>Hinson, Ashley</v>
      </c>
      <c r="D314" s="5" t="str">
        <f>HouseDrop!F311</f>
        <v>Cedar Rapids</v>
      </c>
      <c r="F314" s="80">
        <f>HouseDrop!I311</f>
        <v>17091.7</v>
      </c>
      <c r="G314" s="80">
        <v>1</v>
      </c>
      <c r="I314" s="79">
        <f>HouseDrop!J311</f>
        <v>6664</v>
      </c>
      <c r="J314" s="79"/>
      <c r="K314" s="79">
        <f>HouseDrop!H311</f>
        <v>6664</v>
      </c>
      <c r="L314" s="79"/>
      <c r="M314" s="79">
        <f>HouseDrop!K311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">
      <c r="B315" s="5" t="str">
        <f>HouseDrop!C312</f>
        <v>Hinson, Ashley</v>
      </c>
      <c r="D315" s="5" t="str">
        <f>HouseDrop!F312</f>
        <v>Linn-Mar</v>
      </c>
      <c r="F315" s="80">
        <f>HouseDrop!I312</f>
        <v>7312.5</v>
      </c>
      <c r="G315" s="80">
        <v>1</v>
      </c>
      <c r="I315" s="79">
        <f>HouseDrop!J312</f>
        <v>6665</v>
      </c>
      <c r="J315" s="79"/>
      <c r="K315" s="79">
        <f>HouseDrop!H312</f>
        <v>6664</v>
      </c>
      <c r="L315" s="79"/>
      <c r="M315" s="79">
        <f>HouseDrop!K312</f>
        <v>1</v>
      </c>
      <c r="N315">
        <f t="shared" si="8"/>
        <v>1</v>
      </c>
      <c r="O315">
        <f t="shared" si="9"/>
        <v>1</v>
      </c>
      <c r="P315">
        <v>1</v>
      </c>
    </row>
    <row r="316" spans="2:16" hidden="1" x14ac:dyDescent="0.3">
      <c r="B316" s="5" t="str">
        <f>HouseDrop!C313</f>
        <v>Hinson, Ashley</v>
      </c>
      <c r="D316" s="5" t="str">
        <f>HouseDrop!F313</f>
        <v>Marion Independent</v>
      </c>
      <c r="F316" s="80">
        <f>HouseDrop!I313</f>
        <v>1934.5</v>
      </c>
      <c r="G316" s="80">
        <v>1</v>
      </c>
      <c r="I316" s="79">
        <f>HouseDrop!J313</f>
        <v>6766</v>
      </c>
      <c r="J316" s="79"/>
      <c r="K316" s="79">
        <f>HouseDrop!H313</f>
        <v>6664</v>
      </c>
      <c r="L316" s="79"/>
      <c r="M316" s="79">
        <f>HouseDrop!K313</f>
        <v>102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">
      <c r="B317" s="5" t="str">
        <f>HouseDrop!C314</f>
        <v>Holt, Steven</v>
      </c>
      <c r="D317" s="5" t="str">
        <f>HouseDrop!F314</f>
        <v>AHSTW</v>
      </c>
      <c r="F317" s="80">
        <f>HouseDrop!I314</f>
        <v>778.4</v>
      </c>
      <c r="G317" s="80">
        <v>1</v>
      </c>
      <c r="I317" s="79">
        <f>HouseDrop!J314</f>
        <v>6709</v>
      </c>
      <c r="J317" s="79"/>
      <c r="K317" s="79">
        <f>HouseDrop!H314</f>
        <v>6664</v>
      </c>
      <c r="L317" s="79"/>
      <c r="M317" s="79">
        <f>HouseDrop!K314</f>
        <v>45</v>
      </c>
      <c r="N317">
        <f t="shared" si="8"/>
        <v>1</v>
      </c>
      <c r="O317">
        <f t="shared" si="9"/>
        <v>1</v>
      </c>
      <c r="P317">
        <v>1</v>
      </c>
    </row>
    <row r="318" spans="2:16" hidden="1" x14ac:dyDescent="0.3">
      <c r="B318" s="5" t="str">
        <f>HouseDrop!C315</f>
        <v>Holt, Steven</v>
      </c>
      <c r="D318" s="5" t="str">
        <f>HouseDrop!F315</f>
        <v>Battle Creek-Ida Grove</v>
      </c>
      <c r="F318" s="80">
        <f>HouseDrop!I315</f>
        <v>642.1</v>
      </c>
      <c r="G318" s="80">
        <v>1</v>
      </c>
      <c r="I318" s="79">
        <f>HouseDrop!J315</f>
        <v>6664</v>
      </c>
      <c r="J318" s="79"/>
      <c r="K318" s="79">
        <f>HouseDrop!H315</f>
        <v>6664</v>
      </c>
      <c r="L318" s="79"/>
      <c r="M318" s="79">
        <f>HouseDrop!K315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">
      <c r="B319" s="5" t="str">
        <f>HouseDrop!C316</f>
        <v>Holt, Steven</v>
      </c>
      <c r="D319" s="5" t="str">
        <f>HouseDrop!F316</f>
        <v>Charter Oak-Ute</v>
      </c>
      <c r="F319" s="80">
        <f>HouseDrop!I316</f>
        <v>271</v>
      </c>
      <c r="G319" s="80">
        <v>1</v>
      </c>
      <c r="I319" s="79">
        <f>HouseDrop!J316</f>
        <v>6681</v>
      </c>
      <c r="J319" s="79"/>
      <c r="K319" s="79">
        <f>HouseDrop!H316</f>
        <v>6664</v>
      </c>
      <c r="L319" s="79"/>
      <c r="M319" s="79">
        <f>HouseDrop!K316</f>
        <v>17</v>
      </c>
      <c r="N319">
        <f t="shared" si="8"/>
        <v>1</v>
      </c>
      <c r="O319">
        <f t="shared" si="9"/>
        <v>1</v>
      </c>
      <c r="P319">
        <v>1</v>
      </c>
    </row>
    <row r="320" spans="2:16" hidden="1" x14ac:dyDescent="0.3">
      <c r="B320" s="5" t="str">
        <f>HouseDrop!C317</f>
        <v>Holt, Steven</v>
      </c>
      <c r="D320" s="5" t="str">
        <f>HouseDrop!F317</f>
        <v>Denison</v>
      </c>
      <c r="F320" s="80">
        <f>HouseDrop!I317</f>
        <v>2064</v>
      </c>
      <c r="G320" s="80">
        <v>1</v>
      </c>
      <c r="I320" s="79">
        <f>HouseDrop!J317</f>
        <v>6664</v>
      </c>
      <c r="J320" s="79"/>
      <c r="K320" s="79">
        <f>HouseDrop!H317</f>
        <v>6664</v>
      </c>
      <c r="L320" s="79"/>
      <c r="M320" s="79">
        <f>HouseDrop!K317</f>
        <v>0</v>
      </c>
      <c r="N320">
        <f t="shared" si="8"/>
        <v>0</v>
      </c>
      <c r="O320">
        <f t="shared" si="9"/>
        <v>1</v>
      </c>
      <c r="P320">
        <v>1</v>
      </c>
    </row>
    <row r="321" spans="2:16" hidden="1" x14ac:dyDescent="0.3">
      <c r="B321" s="5" t="str">
        <f>HouseDrop!C318</f>
        <v>Holt, Steven</v>
      </c>
      <c r="D321" s="5" t="str">
        <f>HouseDrop!F318</f>
        <v>Boyer Valley</v>
      </c>
      <c r="F321" s="80">
        <f>HouseDrop!I318</f>
        <v>415.7</v>
      </c>
      <c r="G321" s="80">
        <v>1</v>
      </c>
      <c r="I321" s="79">
        <f>HouseDrop!J318</f>
        <v>6672</v>
      </c>
      <c r="J321" s="79"/>
      <c r="K321" s="79">
        <f>HouseDrop!H318</f>
        <v>6664</v>
      </c>
      <c r="L321" s="79"/>
      <c r="M321" s="79">
        <f>HouseDrop!K318</f>
        <v>8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">
      <c r="B322" s="5" t="str">
        <f>HouseDrop!C319</f>
        <v>Holt, Steven</v>
      </c>
      <c r="D322" s="5" t="str">
        <f>HouseDrop!F319</f>
        <v>Exira-Elk Horn-</v>
      </c>
      <c r="F322" s="80">
        <f>HouseDrop!I319</f>
        <v>442.5</v>
      </c>
      <c r="G322" s="80">
        <v>1</v>
      </c>
      <c r="I322" s="79">
        <f>HouseDrop!J319</f>
        <v>6748</v>
      </c>
      <c r="J322" s="79"/>
      <c r="K322" s="79">
        <f>HouseDrop!H319</f>
        <v>6664</v>
      </c>
      <c r="L322" s="79"/>
      <c r="M322" s="79">
        <f>HouseDrop!K319</f>
        <v>84</v>
      </c>
      <c r="N322">
        <f t="shared" si="8"/>
        <v>1</v>
      </c>
      <c r="O322">
        <f t="shared" si="9"/>
        <v>1</v>
      </c>
      <c r="P322">
        <v>1</v>
      </c>
    </row>
    <row r="323" spans="2:16" hidden="1" x14ac:dyDescent="0.3">
      <c r="B323" s="5" t="str">
        <f>HouseDrop!C320</f>
        <v>Holt, Steven</v>
      </c>
      <c r="D323" s="5" t="str">
        <f>HouseDrop!F320</f>
        <v>Harlan</v>
      </c>
      <c r="F323" s="80">
        <f>HouseDrop!I320</f>
        <v>1399.4</v>
      </c>
      <c r="G323" s="80">
        <v>1</v>
      </c>
      <c r="I323" s="79">
        <f>HouseDrop!J320</f>
        <v>6704</v>
      </c>
      <c r="J323" s="79"/>
      <c r="K323" s="79">
        <f>HouseDrop!H320</f>
        <v>6664</v>
      </c>
      <c r="L323" s="79"/>
      <c r="M323" s="79">
        <f>HouseDrop!K320</f>
        <v>40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">
      <c r="B324" s="5" t="str">
        <f>HouseDrop!C321</f>
        <v>Holt, Steven</v>
      </c>
      <c r="D324" s="5" t="str">
        <f>HouseDrop!F321</f>
        <v>IKM-Manning</v>
      </c>
      <c r="F324" s="80">
        <f>HouseDrop!I321</f>
        <v>658.8</v>
      </c>
      <c r="G324" s="80">
        <v>1</v>
      </c>
      <c r="I324" s="79">
        <f>HouseDrop!J321</f>
        <v>6765</v>
      </c>
      <c r="J324" s="79"/>
      <c r="K324" s="79">
        <f>HouseDrop!H321</f>
        <v>6664</v>
      </c>
      <c r="L324" s="79"/>
      <c r="M324" s="79">
        <f>HouseDrop!K321</f>
        <v>101</v>
      </c>
      <c r="N324">
        <f t="shared" si="8"/>
        <v>1</v>
      </c>
      <c r="O324">
        <f t="shared" si="9"/>
        <v>1</v>
      </c>
      <c r="P324">
        <v>1</v>
      </c>
    </row>
    <row r="325" spans="2:16" hidden="1" x14ac:dyDescent="0.3">
      <c r="B325" s="5" t="str">
        <f>HouseDrop!C322</f>
        <v>Holt, Steven</v>
      </c>
      <c r="D325" s="5" t="str">
        <f>HouseDrop!F322</f>
        <v>Logan-Magnolia</v>
      </c>
      <c r="F325" s="80">
        <f>HouseDrop!I322</f>
        <v>552</v>
      </c>
      <c r="G325" s="80">
        <v>1</v>
      </c>
      <c r="I325" s="79">
        <f>HouseDrop!J322</f>
        <v>6670</v>
      </c>
      <c r="J325" s="79"/>
      <c r="K325" s="79">
        <f>HouseDrop!H322</f>
        <v>6664</v>
      </c>
      <c r="L325" s="79"/>
      <c r="M325" s="79">
        <f>HouseDrop!K322</f>
        <v>6</v>
      </c>
      <c r="N325">
        <f t="shared" si="8"/>
        <v>1</v>
      </c>
      <c r="O325">
        <f t="shared" si="9"/>
        <v>1</v>
      </c>
      <c r="P325">
        <v>1</v>
      </c>
    </row>
    <row r="326" spans="2:16" hidden="1" x14ac:dyDescent="0.3">
      <c r="B326" s="5" t="str">
        <f>HouseDrop!C323</f>
        <v>Holt, Steven</v>
      </c>
      <c r="D326" s="5" t="str">
        <f>HouseDrop!F323</f>
        <v>Maple Valley-Anthon Oto</v>
      </c>
      <c r="F326" s="80">
        <f>HouseDrop!I323</f>
        <v>679.4</v>
      </c>
      <c r="G326" s="80">
        <v>1</v>
      </c>
      <c r="I326" s="79">
        <f>HouseDrop!J323</f>
        <v>6771</v>
      </c>
      <c r="J326" s="79"/>
      <c r="K326" s="79">
        <f>HouseDrop!H323</f>
        <v>6664</v>
      </c>
      <c r="L326" s="79"/>
      <c r="M326" s="79">
        <f>HouseDrop!K323</f>
        <v>107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">
      <c r="B327" s="5" t="str">
        <f>HouseDrop!C324</f>
        <v>Holt, Steven</v>
      </c>
      <c r="D327" s="5" t="str">
        <f>HouseDrop!F324</f>
        <v>Missouri Valley</v>
      </c>
      <c r="F327" s="80">
        <f>HouseDrop!I324</f>
        <v>842.1</v>
      </c>
      <c r="G327" s="80">
        <v>1</v>
      </c>
      <c r="I327" s="79">
        <f>HouseDrop!J324</f>
        <v>6664</v>
      </c>
      <c r="J327" s="79"/>
      <c r="K327" s="79">
        <f>HouseDrop!H324</f>
        <v>6664</v>
      </c>
      <c r="L327" s="79"/>
      <c r="M327" s="79">
        <f>HouseDrop!K324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">
      <c r="B328" s="5" t="str">
        <f>HouseDrop!C325</f>
        <v>Holt, Steven</v>
      </c>
      <c r="D328" s="5" t="str">
        <f>HouseDrop!F325</f>
        <v>Schleswig</v>
      </c>
      <c r="F328" s="80">
        <f>HouseDrop!I325</f>
        <v>274.39999999999998</v>
      </c>
      <c r="G328" s="80">
        <v>1</v>
      </c>
      <c r="I328" s="79">
        <f>HouseDrop!J325</f>
        <v>6664</v>
      </c>
      <c r="J328" s="79"/>
      <c r="K328" s="79">
        <f>HouseDrop!H325</f>
        <v>6664</v>
      </c>
      <c r="L328" s="79"/>
      <c r="M328" s="79">
        <f>HouseDrop!K325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">
      <c r="B329" s="5" t="str">
        <f>HouseDrop!C326</f>
        <v>Holt, Steven</v>
      </c>
      <c r="D329" s="5" t="str">
        <f>HouseDrop!F326</f>
        <v>Tri-Center</v>
      </c>
      <c r="F329" s="80">
        <f>HouseDrop!I326</f>
        <v>632.1</v>
      </c>
      <c r="G329" s="80">
        <v>1</v>
      </c>
      <c r="I329" s="79">
        <f>HouseDrop!J326</f>
        <v>6696</v>
      </c>
      <c r="J329" s="79"/>
      <c r="K329" s="79">
        <f>HouseDrop!H326</f>
        <v>6664</v>
      </c>
      <c r="L329" s="79"/>
      <c r="M329" s="79">
        <f>HouseDrop!K326</f>
        <v>32</v>
      </c>
      <c r="N329">
        <f t="shared" si="10"/>
        <v>1</v>
      </c>
      <c r="O329">
        <f t="shared" si="11"/>
        <v>1</v>
      </c>
      <c r="P329">
        <v>1</v>
      </c>
    </row>
    <row r="330" spans="2:16" hidden="1" x14ac:dyDescent="0.3">
      <c r="B330" s="5" t="str">
        <f>HouseDrop!C327</f>
        <v>Holt, Steven</v>
      </c>
      <c r="D330" s="5" t="str">
        <f>HouseDrop!F327</f>
        <v>Woodbine</v>
      </c>
      <c r="F330" s="80">
        <f>HouseDrop!I327</f>
        <v>479.1</v>
      </c>
      <c r="G330" s="80">
        <v>1</v>
      </c>
      <c r="I330" s="79">
        <f>HouseDrop!J327</f>
        <v>6664</v>
      </c>
      <c r="J330" s="79"/>
      <c r="K330" s="79">
        <f>HouseDrop!H327</f>
        <v>6664</v>
      </c>
      <c r="L330" s="79"/>
      <c r="M330" s="79">
        <f>HouseDrop!K327</f>
        <v>0</v>
      </c>
      <c r="N330">
        <f t="shared" si="10"/>
        <v>0</v>
      </c>
      <c r="O330">
        <f t="shared" si="11"/>
        <v>1</v>
      </c>
      <c r="P330">
        <v>1</v>
      </c>
    </row>
    <row r="331" spans="2:16" hidden="1" x14ac:dyDescent="0.3">
      <c r="B331" s="5" t="str">
        <f>HouseDrop!C328</f>
        <v>Holz, Chuck</v>
      </c>
      <c r="D331" s="5" t="str">
        <f>HouseDrop!F328</f>
        <v>Akron Westfield</v>
      </c>
      <c r="F331" s="80">
        <f>HouseDrop!I328</f>
        <v>520.4</v>
      </c>
      <c r="G331" s="80">
        <v>1</v>
      </c>
      <c r="I331" s="79">
        <f>HouseDrop!J328</f>
        <v>6715</v>
      </c>
      <c r="J331" s="79"/>
      <c r="K331" s="79">
        <f>HouseDrop!H328</f>
        <v>6664</v>
      </c>
      <c r="L331" s="79"/>
      <c r="M331" s="79">
        <f>HouseDrop!K328</f>
        <v>51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">
      <c r="B332" s="5" t="str">
        <f>HouseDrop!C329</f>
        <v>Holz, Chuck</v>
      </c>
      <c r="D332" s="5" t="str">
        <f>HouseDrop!F329</f>
        <v>River Valley</v>
      </c>
      <c r="F332" s="80">
        <f>HouseDrop!I329</f>
        <v>431.3</v>
      </c>
      <c r="G332" s="80">
        <v>1</v>
      </c>
      <c r="I332" s="79">
        <f>HouseDrop!J329</f>
        <v>6673</v>
      </c>
      <c r="J332" s="79"/>
      <c r="K332" s="79">
        <f>HouseDrop!H329</f>
        <v>6664</v>
      </c>
      <c r="L332" s="79"/>
      <c r="M332" s="79">
        <f>HouseDrop!K329</f>
        <v>9</v>
      </c>
      <c r="N332">
        <f t="shared" si="10"/>
        <v>1</v>
      </c>
      <c r="O332">
        <f t="shared" si="11"/>
        <v>1</v>
      </c>
      <c r="P332">
        <v>1</v>
      </c>
    </row>
    <row r="333" spans="2:16" hidden="1" x14ac:dyDescent="0.3">
      <c r="B333" s="5" t="str">
        <f>HouseDrop!C330</f>
        <v>Holz, Chuck</v>
      </c>
      <c r="D333" s="5" t="str">
        <f>HouseDrop!F330</f>
        <v>Hinton</v>
      </c>
      <c r="F333" s="80">
        <f>HouseDrop!I330</f>
        <v>538</v>
      </c>
      <c r="G333" s="80">
        <v>1</v>
      </c>
      <c r="I333" s="79">
        <f>HouseDrop!J330</f>
        <v>6664</v>
      </c>
      <c r="J333" s="79"/>
      <c r="K333" s="79">
        <f>HouseDrop!H330</f>
        <v>6664</v>
      </c>
      <c r="L333" s="79"/>
      <c r="M333" s="79">
        <f>HouseDrop!K330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">
      <c r="B334" s="5" t="str">
        <f>HouseDrop!C331</f>
        <v>Holz, Chuck</v>
      </c>
      <c r="D334" s="5" t="str">
        <f>HouseDrop!F331</f>
        <v>Kingsley-Pierson</v>
      </c>
      <c r="F334" s="80">
        <f>HouseDrop!I331</f>
        <v>467.3</v>
      </c>
      <c r="G334" s="80">
        <v>1</v>
      </c>
      <c r="I334" s="79">
        <f>HouseDrop!J331</f>
        <v>6767</v>
      </c>
      <c r="J334" s="79"/>
      <c r="K334" s="79">
        <f>HouseDrop!H331</f>
        <v>6664</v>
      </c>
      <c r="L334" s="79"/>
      <c r="M334" s="79">
        <f>HouseDrop!K331</f>
        <v>103</v>
      </c>
      <c r="N334">
        <f t="shared" si="10"/>
        <v>1</v>
      </c>
      <c r="O334">
        <f t="shared" si="11"/>
        <v>1</v>
      </c>
      <c r="P334">
        <v>1</v>
      </c>
    </row>
    <row r="335" spans="2:16" hidden="1" x14ac:dyDescent="0.3">
      <c r="B335" s="5" t="str">
        <f>HouseDrop!C332</f>
        <v>Holz, Chuck</v>
      </c>
      <c r="D335" s="5" t="str">
        <f>HouseDrop!F332</f>
        <v>Lawton-Bronson</v>
      </c>
      <c r="F335" s="80">
        <f>HouseDrop!I332</f>
        <v>581.9</v>
      </c>
      <c r="G335" s="80">
        <v>1</v>
      </c>
      <c r="I335" s="79">
        <f>HouseDrop!J332</f>
        <v>6664</v>
      </c>
      <c r="J335" s="79"/>
      <c r="K335" s="79">
        <f>HouseDrop!H332</f>
        <v>6664</v>
      </c>
      <c r="L335" s="79"/>
      <c r="M335" s="79">
        <f>HouseDrop!K332</f>
        <v>0</v>
      </c>
      <c r="N335">
        <f t="shared" si="10"/>
        <v>0</v>
      </c>
      <c r="O335">
        <f t="shared" si="11"/>
        <v>1</v>
      </c>
      <c r="P335">
        <v>1</v>
      </c>
    </row>
    <row r="336" spans="2:16" hidden="1" x14ac:dyDescent="0.3">
      <c r="B336" s="5" t="str">
        <f>HouseDrop!C333</f>
        <v>Holz, Chuck</v>
      </c>
      <c r="D336" s="5" t="str">
        <f>HouseDrop!F333</f>
        <v>Le Mars</v>
      </c>
      <c r="F336" s="80">
        <f>HouseDrop!I333</f>
        <v>2170.4</v>
      </c>
      <c r="G336" s="80">
        <v>1</v>
      </c>
      <c r="I336" s="79">
        <f>HouseDrop!J333</f>
        <v>6664</v>
      </c>
      <c r="J336" s="79"/>
      <c r="K336" s="79">
        <f>HouseDrop!H333</f>
        <v>6664</v>
      </c>
      <c r="L336" s="79"/>
      <c r="M336" s="79">
        <f>HouseDrop!K333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">
      <c r="B337" s="5" t="str">
        <f>HouseDrop!C334</f>
        <v>Holz, Chuck</v>
      </c>
      <c r="D337" s="5" t="str">
        <f>HouseDrop!F334</f>
        <v>Maple Valley-Anthon Oto</v>
      </c>
      <c r="F337" s="80">
        <f>HouseDrop!I334</f>
        <v>679.4</v>
      </c>
      <c r="G337" s="80">
        <v>1</v>
      </c>
      <c r="I337" s="79">
        <f>HouseDrop!J334</f>
        <v>6771</v>
      </c>
      <c r="J337" s="79"/>
      <c r="K337" s="79">
        <f>HouseDrop!H334</f>
        <v>6664</v>
      </c>
      <c r="L337" s="79"/>
      <c r="M337" s="79">
        <f>HouseDrop!K334</f>
        <v>107</v>
      </c>
      <c r="N337">
        <f t="shared" si="10"/>
        <v>1</v>
      </c>
      <c r="O337">
        <f t="shared" si="11"/>
        <v>1</v>
      </c>
      <c r="P337">
        <v>1</v>
      </c>
    </row>
    <row r="338" spans="2:16" hidden="1" x14ac:dyDescent="0.3">
      <c r="B338" s="5" t="str">
        <f>HouseDrop!C335</f>
        <v>Holz, Chuck</v>
      </c>
      <c r="D338" s="5" t="str">
        <f>HouseDrop!F335</f>
        <v>Remsen-Union</v>
      </c>
      <c r="F338" s="80">
        <f>HouseDrop!I335</f>
        <v>367.2</v>
      </c>
      <c r="G338" s="80">
        <v>1</v>
      </c>
      <c r="I338" s="79">
        <f>HouseDrop!J335</f>
        <v>6685</v>
      </c>
      <c r="J338" s="79"/>
      <c r="K338" s="79">
        <f>HouseDrop!H335</f>
        <v>6664</v>
      </c>
      <c r="L338" s="79"/>
      <c r="M338" s="79">
        <f>HouseDrop!K335</f>
        <v>21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">
      <c r="B339" s="5" t="str">
        <f>HouseDrop!C336</f>
        <v>Holz, Chuck</v>
      </c>
      <c r="D339" s="5" t="str">
        <f>HouseDrop!F336</f>
        <v>Sioux City</v>
      </c>
      <c r="F339" s="80">
        <f>HouseDrop!I336</f>
        <v>14504</v>
      </c>
      <c r="G339" s="80">
        <v>1</v>
      </c>
      <c r="I339" s="79">
        <f>HouseDrop!J336</f>
        <v>6664</v>
      </c>
      <c r="J339" s="79"/>
      <c r="K339" s="79">
        <f>HouseDrop!H336</f>
        <v>6664</v>
      </c>
      <c r="L339" s="79"/>
      <c r="M339" s="79">
        <f>HouseDrop!K336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">
      <c r="B340" s="5" t="str">
        <f>HouseDrop!C337</f>
        <v>Holz, Chuck</v>
      </c>
      <c r="D340" s="5" t="str">
        <f>HouseDrop!F337</f>
        <v>West Sioux</v>
      </c>
      <c r="F340" s="80">
        <f>HouseDrop!I337</f>
        <v>829</v>
      </c>
      <c r="G340" s="80">
        <v>1</v>
      </c>
      <c r="I340" s="79">
        <f>HouseDrop!J337</f>
        <v>6687</v>
      </c>
      <c r="J340" s="79"/>
      <c r="K340" s="79">
        <f>HouseDrop!H337</f>
        <v>6664</v>
      </c>
      <c r="L340" s="79"/>
      <c r="M340" s="79">
        <f>HouseDrop!K337</f>
        <v>23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">
      <c r="B341" s="5" t="str">
        <f>HouseDrop!C338</f>
        <v>Holz, Chuck</v>
      </c>
      <c r="D341" s="5" t="str">
        <f>HouseDrop!F338</f>
        <v>Westwood</v>
      </c>
      <c r="F341" s="80">
        <f>HouseDrop!I338</f>
        <v>541</v>
      </c>
      <c r="G341" s="80">
        <v>1</v>
      </c>
      <c r="I341" s="79">
        <f>HouseDrop!J338</f>
        <v>6693</v>
      </c>
      <c r="J341" s="79"/>
      <c r="K341" s="79">
        <f>HouseDrop!H338</f>
        <v>6664</v>
      </c>
      <c r="L341" s="79"/>
      <c r="M341" s="79">
        <f>HouseDrop!K338</f>
        <v>29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">
      <c r="B342" s="5" t="str">
        <f>HouseDrop!C339</f>
        <v>Holz, Chuck</v>
      </c>
      <c r="D342" s="5" t="str">
        <f>HouseDrop!F339</f>
        <v>Woodbury Central</v>
      </c>
      <c r="F342" s="80">
        <f>HouseDrop!I339</f>
        <v>559.29999999999995</v>
      </c>
      <c r="G342" s="80">
        <v>1</v>
      </c>
      <c r="I342" s="79">
        <f>HouseDrop!J339</f>
        <v>6664</v>
      </c>
      <c r="J342" s="79"/>
      <c r="K342" s="79">
        <f>HouseDrop!H339</f>
        <v>6664</v>
      </c>
      <c r="L342" s="79"/>
      <c r="M342" s="79">
        <f>HouseDrop!K339</f>
        <v>0</v>
      </c>
      <c r="N342">
        <f t="shared" si="10"/>
        <v>0</v>
      </c>
      <c r="O342">
        <f t="shared" si="11"/>
        <v>1</v>
      </c>
      <c r="P342">
        <v>1</v>
      </c>
    </row>
    <row r="343" spans="2:16" hidden="1" x14ac:dyDescent="0.3">
      <c r="B343" s="5" t="str">
        <f>HouseDrop!C340</f>
        <v>Hunter, Bruce</v>
      </c>
      <c r="D343" s="5" t="str">
        <f>HouseDrop!F340</f>
        <v>Des Moines Independent</v>
      </c>
      <c r="F343" s="80">
        <f>HouseDrop!I340</f>
        <v>32979.199999999997</v>
      </c>
      <c r="G343" s="80">
        <v>1</v>
      </c>
      <c r="I343" s="79">
        <f>HouseDrop!J340</f>
        <v>6732</v>
      </c>
      <c r="J343" s="79"/>
      <c r="K343" s="79">
        <f>HouseDrop!H340</f>
        <v>6664</v>
      </c>
      <c r="L343" s="79"/>
      <c r="M343" s="79">
        <f>HouseDrop!K340</f>
        <v>68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">
      <c r="B344" s="5" t="str">
        <f>HouseDrop!C341</f>
        <v>Huseman, Daniel</v>
      </c>
      <c r="D344" s="5" t="str">
        <f>HouseDrop!F341</f>
        <v>Alta</v>
      </c>
      <c r="F344" s="80">
        <f>HouseDrop!I341</f>
        <v>517.29999999999995</v>
      </c>
      <c r="G344" s="80">
        <v>1</v>
      </c>
      <c r="I344" s="79">
        <f>HouseDrop!J341</f>
        <v>6664</v>
      </c>
      <c r="J344" s="79"/>
      <c r="K344" s="79">
        <f>HouseDrop!H341</f>
        <v>6664</v>
      </c>
      <c r="L344" s="79"/>
      <c r="M344" s="79">
        <f>HouseDrop!K341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">
      <c r="B345" s="5" t="str">
        <f>HouseDrop!C342</f>
        <v>Huseman, Daniel</v>
      </c>
      <c r="D345" s="5" t="str">
        <f>HouseDrop!F342</f>
        <v>Aurelia</v>
      </c>
      <c r="F345" s="80">
        <f>HouseDrop!I342</f>
        <v>237.1</v>
      </c>
      <c r="G345" s="80">
        <v>1</v>
      </c>
      <c r="I345" s="79">
        <f>HouseDrop!J342</f>
        <v>6731</v>
      </c>
      <c r="J345" s="79"/>
      <c r="K345" s="79">
        <f>HouseDrop!H342</f>
        <v>6664</v>
      </c>
      <c r="L345" s="79"/>
      <c r="M345" s="79">
        <f>HouseDrop!K342</f>
        <v>67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">
      <c r="B346" s="5" t="str">
        <f>HouseDrop!C343</f>
        <v>Huseman, Daniel</v>
      </c>
      <c r="D346" s="5" t="str">
        <f>HouseDrop!F343</f>
        <v>Boyden-Hull</v>
      </c>
      <c r="F346" s="80">
        <f>HouseDrop!I343</f>
        <v>603.79999999999995</v>
      </c>
      <c r="G346" s="80">
        <v>1</v>
      </c>
      <c r="I346" s="79">
        <f>HouseDrop!J343</f>
        <v>6664</v>
      </c>
      <c r="J346" s="79"/>
      <c r="K346" s="79">
        <f>HouseDrop!H343</f>
        <v>6664</v>
      </c>
      <c r="L346" s="79"/>
      <c r="M346" s="79">
        <f>HouseDrop!K343</f>
        <v>0</v>
      </c>
      <c r="N346">
        <f t="shared" si="10"/>
        <v>0</v>
      </c>
      <c r="O346">
        <f t="shared" si="11"/>
        <v>1</v>
      </c>
      <c r="P346">
        <v>1</v>
      </c>
    </row>
    <row r="347" spans="2:16" hidden="1" x14ac:dyDescent="0.3">
      <c r="B347" s="5" t="str">
        <f>HouseDrop!C344</f>
        <v>Huseman, Daniel</v>
      </c>
      <c r="D347" s="5" t="str">
        <f>HouseDrop!F344</f>
        <v>Cherokee</v>
      </c>
      <c r="F347" s="80">
        <f>HouseDrop!I344</f>
        <v>942.5</v>
      </c>
      <c r="G347" s="80">
        <v>1</v>
      </c>
      <c r="I347" s="79">
        <f>HouseDrop!J344</f>
        <v>6715</v>
      </c>
      <c r="J347" s="79"/>
      <c r="K347" s="79">
        <f>HouseDrop!H344</f>
        <v>6664</v>
      </c>
      <c r="L347" s="79"/>
      <c r="M347" s="79">
        <f>HouseDrop!K344</f>
        <v>51</v>
      </c>
      <c r="N347">
        <f t="shared" si="10"/>
        <v>1</v>
      </c>
      <c r="O347">
        <f t="shared" si="11"/>
        <v>1</v>
      </c>
      <c r="P347">
        <v>1</v>
      </c>
    </row>
    <row r="348" spans="2:16" hidden="1" x14ac:dyDescent="0.3">
      <c r="B348" s="5" t="str">
        <f>HouseDrop!C345</f>
        <v>Huseman, Daniel</v>
      </c>
      <c r="D348" s="5" t="str">
        <f>HouseDrop!F345</f>
        <v>Clay Central-Everly</v>
      </c>
      <c r="F348" s="80">
        <f>HouseDrop!I345</f>
        <v>348</v>
      </c>
      <c r="G348" s="80">
        <v>1</v>
      </c>
      <c r="I348" s="79">
        <f>HouseDrop!J345</f>
        <v>6792</v>
      </c>
      <c r="J348" s="79"/>
      <c r="K348" s="79">
        <f>HouseDrop!H345</f>
        <v>6664</v>
      </c>
      <c r="L348" s="79"/>
      <c r="M348" s="79">
        <f>HouseDrop!K345</f>
        <v>128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">
      <c r="B349" s="5" t="str">
        <f>HouseDrop!C346</f>
        <v>Huseman, Daniel</v>
      </c>
      <c r="D349" s="5" t="str">
        <f>HouseDrop!F346</f>
        <v>River Valley</v>
      </c>
      <c r="F349" s="80">
        <f>HouseDrop!I346</f>
        <v>431.3</v>
      </c>
      <c r="G349" s="80">
        <v>1</v>
      </c>
      <c r="I349" s="79">
        <f>HouseDrop!J346</f>
        <v>6673</v>
      </c>
      <c r="J349" s="79"/>
      <c r="K349" s="79">
        <f>HouseDrop!H346</f>
        <v>6664</v>
      </c>
      <c r="L349" s="79"/>
      <c r="M349" s="79">
        <f>HouseDrop!K346</f>
        <v>9</v>
      </c>
      <c r="N349">
        <f t="shared" si="10"/>
        <v>1</v>
      </c>
      <c r="O349">
        <f t="shared" si="11"/>
        <v>1</v>
      </c>
      <c r="P349">
        <v>1</v>
      </c>
    </row>
    <row r="350" spans="2:16" hidden="1" x14ac:dyDescent="0.3">
      <c r="B350" s="5" t="str">
        <f>HouseDrop!C347</f>
        <v>Huseman, Daniel</v>
      </c>
      <c r="D350" s="5" t="str">
        <f>HouseDrop!F347</f>
        <v>Galva-Holstein</v>
      </c>
      <c r="F350" s="80">
        <f>HouseDrop!I347</f>
        <v>427</v>
      </c>
      <c r="G350" s="80">
        <v>1</v>
      </c>
      <c r="I350" s="79">
        <f>HouseDrop!J347</f>
        <v>6695</v>
      </c>
      <c r="J350" s="79"/>
      <c r="K350" s="79">
        <f>HouseDrop!H347</f>
        <v>6664</v>
      </c>
      <c r="L350" s="79"/>
      <c r="M350" s="79">
        <f>HouseDrop!K347</f>
        <v>31</v>
      </c>
      <c r="N350">
        <f t="shared" si="10"/>
        <v>1</v>
      </c>
      <c r="O350">
        <f t="shared" si="11"/>
        <v>1</v>
      </c>
      <c r="P350">
        <v>1</v>
      </c>
    </row>
    <row r="351" spans="2:16" hidden="1" x14ac:dyDescent="0.3">
      <c r="B351" s="5" t="str">
        <f>HouseDrop!C348</f>
        <v>Huseman, Daniel</v>
      </c>
      <c r="D351" s="5" t="str">
        <f>HouseDrop!F348</f>
        <v>George-Little Rock</v>
      </c>
      <c r="F351" s="80">
        <f>HouseDrop!I348</f>
        <v>459</v>
      </c>
      <c r="G351" s="80">
        <v>1</v>
      </c>
      <c r="I351" s="79">
        <f>HouseDrop!J348</f>
        <v>6664</v>
      </c>
      <c r="J351" s="79"/>
      <c r="K351" s="79">
        <f>HouseDrop!H348</f>
        <v>6664</v>
      </c>
      <c r="L351" s="79"/>
      <c r="M351" s="79">
        <f>HouseDrop!K348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">
      <c r="B352" s="5" t="str">
        <f>HouseDrop!C349</f>
        <v>Huseman, Daniel</v>
      </c>
      <c r="D352" s="5" t="str">
        <f>HouseDrop!F349</f>
        <v>Hartley-Melvin-Sanborn</v>
      </c>
      <c r="F352" s="80">
        <f>HouseDrop!I349</f>
        <v>637.6</v>
      </c>
      <c r="G352" s="80">
        <v>1</v>
      </c>
      <c r="I352" s="79">
        <f>HouseDrop!J349</f>
        <v>6711</v>
      </c>
      <c r="J352" s="79"/>
      <c r="K352" s="79">
        <f>HouseDrop!H349</f>
        <v>6664</v>
      </c>
      <c r="L352" s="79"/>
      <c r="M352" s="79">
        <f>HouseDrop!K349</f>
        <v>47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">
      <c r="B353" s="5" t="str">
        <f>HouseDrop!C350</f>
        <v>Huseman, Daniel</v>
      </c>
      <c r="D353" s="5" t="str">
        <f>HouseDrop!F350</f>
        <v>Kingsley-Pierson</v>
      </c>
      <c r="F353" s="80">
        <f>HouseDrop!I350</f>
        <v>467.3</v>
      </c>
      <c r="G353" s="80">
        <v>1</v>
      </c>
      <c r="I353" s="79">
        <f>HouseDrop!J350</f>
        <v>6767</v>
      </c>
      <c r="J353" s="79"/>
      <c r="K353" s="79">
        <f>HouseDrop!H350</f>
        <v>6664</v>
      </c>
      <c r="L353" s="79"/>
      <c r="M353" s="79">
        <f>HouseDrop!K350</f>
        <v>103</v>
      </c>
      <c r="N353">
        <f t="shared" si="10"/>
        <v>1</v>
      </c>
      <c r="O353">
        <f t="shared" si="11"/>
        <v>1</v>
      </c>
      <c r="P353">
        <v>1</v>
      </c>
    </row>
    <row r="354" spans="2:16" hidden="1" x14ac:dyDescent="0.3">
      <c r="B354" s="5" t="str">
        <f>HouseDrop!C351</f>
        <v>Huseman, Daniel</v>
      </c>
      <c r="D354" s="5" t="str">
        <f>HouseDrop!F351</f>
        <v>Marcus-Meriden-Cleghorn</v>
      </c>
      <c r="F354" s="80">
        <f>HouseDrop!I351</f>
        <v>431</v>
      </c>
      <c r="G354" s="80">
        <v>1</v>
      </c>
      <c r="I354" s="79">
        <f>HouseDrop!J351</f>
        <v>6699</v>
      </c>
      <c r="J354" s="79"/>
      <c r="K354" s="79">
        <f>HouseDrop!H351</f>
        <v>6664</v>
      </c>
      <c r="L354" s="79"/>
      <c r="M354" s="79">
        <f>HouseDrop!K351</f>
        <v>35</v>
      </c>
      <c r="N354">
        <f t="shared" si="10"/>
        <v>1</v>
      </c>
      <c r="O354">
        <f t="shared" si="11"/>
        <v>1</v>
      </c>
      <c r="P354">
        <v>1</v>
      </c>
    </row>
    <row r="355" spans="2:16" hidden="1" x14ac:dyDescent="0.3">
      <c r="B355" s="5" t="str">
        <f>HouseDrop!C352</f>
        <v>Huseman, Daniel</v>
      </c>
      <c r="D355" s="5" t="str">
        <f>HouseDrop!F352</f>
        <v>MOC-Floyd Valley</v>
      </c>
      <c r="F355" s="80">
        <f>HouseDrop!I352</f>
        <v>1412</v>
      </c>
      <c r="G355" s="80">
        <v>1</v>
      </c>
      <c r="I355" s="79">
        <f>HouseDrop!J352</f>
        <v>6704</v>
      </c>
      <c r="J355" s="79"/>
      <c r="K355" s="79">
        <f>HouseDrop!H352</f>
        <v>6664</v>
      </c>
      <c r="L355" s="79"/>
      <c r="M355" s="79">
        <f>HouseDrop!K352</f>
        <v>40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">
      <c r="B356" s="5" t="str">
        <f>HouseDrop!C353</f>
        <v>Huseman, Daniel</v>
      </c>
      <c r="D356" s="5" t="str">
        <f>HouseDrop!F353</f>
        <v>South O'Brien</v>
      </c>
      <c r="F356" s="80">
        <f>HouseDrop!I353</f>
        <v>615.4</v>
      </c>
      <c r="G356" s="80">
        <v>1</v>
      </c>
      <c r="I356" s="79">
        <f>HouseDrop!J353</f>
        <v>6717</v>
      </c>
      <c r="J356" s="79"/>
      <c r="K356" s="79">
        <f>HouseDrop!H353</f>
        <v>6664</v>
      </c>
      <c r="L356" s="79"/>
      <c r="M356" s="79">
        <f>HouseDrop!K353</f>
        <v>53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">
      <c r="B357" s="5" t="str">
        <f>HouseDrop!C354</f>
        <v>Huseman, Daniel</v>
      </c>
      <c r="D357" s="5" t="str">
        <f>HouseDrop!F354</f>
        <v>Remsen-Union</v>
      </c>
      <c r="F357" s="80">
        <f>HouseDrop!I354</f>
        <v>367.2</v>
      </c>
      <c r="G357" s="80">
        <v>1</v>
      </c>
      <c r="I357" s="79">
        <f>HouseDrop!J354</f>
        <v>6685</v>
      </c>
      <c r="J357" s="79"/>
      <c r="K357" s="79">
        <f>HouseDrop!H354</f>
        <v>6664</v>
      </c>
      <c r="L357" s="79"/>
      <c r="M357" s="79">
        <f>HouseDrop!K354</f>
        <v>21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">
      <c r="B358" s="5" t="str">
        <f>HouseDrop!C355</f>
        <v>Huseman, Daniel</v>
      </c>
      <c r="D358" s="5" t="str">
        <f>HouseDrop!F355</f>
        <v>Sheldon</v>
      </c>
      <c r="F358" s="80">
        <f>HouseDrop!I355</f>
        <v>1048</v>
      </c>
      <c r="G358" s="80">
        <v>1</v>
      </c>
      <c r="I358" s="79">
        <f>HouseDrop!J355</f>
        <v>6664</v>
      </c>
      <c r="J358" s="79"/>
      <c r="K358" s="79">
        <f>HouseDrop!H355</f>
        <v>6664</v>
      </c>
      <c r="L358" s="79"/>
      <c r="M358" s="79">
        <f>HouseDrop!K355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">
      <c r="B359" s="5" t="str">
        <f>HouseDrop!C356</f>
        <v>Huseman, Daniel</v>
      </c>
      <c r="D359" s="5" t="str">
        <f>HouseDrop!F356</f>
        <v>Sioux Central</v>
      </c>
      <c r="F359" s="80">
        <f>HouseDrop!I356</f>
        <v>473</v>
      </c>
      <c r="G359" s="80">
        <v>1</v>
      </c>
      <c r="I359" s="79">
        <f>HouseDrop!J356</f>
        <v>6679</v>
      </c>
      <c r="J359" s="79"/>
      <c r="K359" s="79">
        <f>HouseDrop!H356</f>
        <v>6664</v>
      </c>
      <c r="L359" s="79"/>
      <c r="M359" s="79">
        <f>HouseDrop!K356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">
      <c r="B360" s="5" t="str">
        <f>HouseDrop!C357</f>
        <v>Isenhart, Charles</v>
      </c>
      <c r="D360" s="5" t="str">
        <f>HouseDrop!F357</f>
        <v>Dubuque</v>
      </c>
      <c r="F360" s="80">
        <f>HouseDrop!I357</f>
        <v>10555.8</v>
      </c>
      <c r="G360" s="80">
        <v>1</v>
      </c>
      <c r="I360" s="79">
        <f>HouseDrop!J357</f>
        <v>6671</v>
      </c>
      <c r="J360" s="79"/>
      <c r="K360" s="79">
        <f>HouseDrop!H357</f>
        <v>6664</v>
      </c>
      <c r="L360" s="79"/>
      <c r="M360" s="79">
        <f>HouseDrop!K357</f>
        <v>7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">
      <c r="B361" s="5" t="str">
        <f>HouseDrop!C358</f>
        <v>Jacobsen, Jon</v>
      </c>
      <c r="D361" s="5" t="str">
        <f>HouseDrop!F358</f>
        <v>AHSTW</v>
      </c>
      <c r="F361" s="80">
        <f>HouseDrop!I358</f>
        <v>778.4</v>
      </c>
      <c r="G361" s="80">
        <v>1</v>
      </c>
      <c r="I361" s="79">
        <f>HouseDrop!J358</f>
        <v>6709</v>
      </c>
      <c r="J361" s="79"/>
      <c r="K361" s="79">
        <f>HouseDrop!H358</f>
        <v>6664</v>
      </c>
      <c r="L361" s="79"/>
      <c r="M361" s="79">
        <f>HouseDrop!K358</f>
        <v>45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">
      <c r="B362" s="5" t="str">
        <f>HouseDrop!C359</f>
        <v>Jacobsen, Jon</v>
      </c>
      <c r="D362" s="5" t="str">
        <f>HouseDrop!F359</f>
        <v>Council Bluffs</v>
      </c>
      <c r="F362" s="80">
        <f>HouseDrop!I359</f>
        <v>9256.9</v>
      </c>
      <c r="G362" s="80">
        <v>1</v>
      </c>
      <c r="I362" s="79">
        <f>HouseDrop!J359</f>
        <v>6733</v>
      </c>
      <c r="J362" s="79"/>
      <c r="K362" s="79">
        <f>HouseDrop!H359</f>
        <v>6664</v>
      </c>
      <c r="L362" s="79"/>
      <c r="M362" s="79">
        <f>HouseDrop!K359</f>
        <v>69</v>
      </c>
      <c r="N362">
        <f t="shared" si="10"/>
        <v>1</v>
      </c>
      <c r="O362">
        <f t="shared" si="11"/>
        <v>1</v>
      </c>
      <c r="P362">
        <v>1</v>
      </c>
    </row>
    <row r="363" spans="2:16" hidden="1" x14ac:dyDescent="0.3">
      <c r="B363" s="5" t="str">
        <f>HouseDrop!C360</f>
        <v>Jacobsen, Jon</v>
      </c>
      <c r="D363" s="5" t="str">
        <f>HouseDrop!F360</f>
        <v>Glenwood</v>
      </c>
      <c r="F363" s="80">
        <f>HouseDrop!I360</f>
        <v>1956.7</v>
      </c>
      <c r="G363" s="80">
        <v>1</v>
      </c>
      <c r="I363" s="79">
        <f>HouseDrop!J360</f>
        <v>6664</v>
      </c>
      <c r="J363" s="79"/>
      <c r="K363" s="79">
        <f>HouseDrop!H360</f>
        <v>6664</v>
      </c>
      <c r="L363" s="79"/>
      <c r="M363" s="79">
        <f>HouseDrop!K360</f>
        <v>0</v>
      </c>
      <c r="N363">
        <f t="shared" si="10"/>
        <v>0</v>
      </c>
      <c r="O363">
        <f t="shared" si="11"/>
        <v>1</v>
      </c>
      <c r="P363">
        <v>1</v>
      </c>
    </row>
    <row r="364" spans="2:16" hidden="1" x14ac:dyDescent="0.3">
      <c r="B364" s="5" t="str">
        <f>HouseDrop!C361</f>
        <v>Jacobsen, Jon</v>
      </c>
      <c r="D364" s="5" t="str">
        <f>HouseDrop!F361</f>
        <v>Lewis Central</v>
      </c>
      <c r="F364" s="80">
        <f>HouseDrop!I361</f>
        <v>2494.5</v>
      </c>
      <c r="G364" s="80">
        <v>1</v>
      </c>
      <c r="I364" s="79">
        <f>HouseDrop!J361</f>
        <v>6664</v>
      </c>
      <c r="J364" s="79"/>
      <c r="K364" s="79">
        <f>HouseDrop!H361</f>
        <v>6664</v>
      </c>
      <c r="L364" s="79"/>
      <c r="M364" s="79">
        <f>HouseDrop!K361</f>
        <v>0</v>
      </c>
      <c r="N364">
        <f t="shared" si="10"/>
        <v>0</v>
      </c>
      <c r="O364">
        <f t="shared" si="11"/>
        <v>1</v>
      </c>
      <c r="P364">
        <v>1</v>
      </c>
    </row>
    <row r="365" spans="2:16" hidden="1" x14ac:dyDescent="0.3">
      <c r="B365" s="5" t="str">
        <f>HouseDrop!C362</f>
        <v>Jacobsen, Jon</v>
      </c>
      <c r="D365" s="5" t="str">
        <f>HouseDrop!F362</f>
        <v>Missouri Valley</v>
      </c>
      <c r="F365" s="80">
        <f>HouseDrop!I362</f>
        <v>842.1</v>
      </c>
      <c r="G365" s="80">
        <v>1</v>
      </c>
      <c r="I365" s="79">
        <f>HouseDrop!J362</f>
        <v>6664</v>
      </c>
      <c r="J365" s="79"/>
      <c r="K365" s="79">
        <f>HouseDrop!H362</f>
        <v>6664</v>
      </c>
      <c r="L365" s="79"/>
      <c r="M365" s="79">
        <f>HouseDrop!K362</f>
        <v>0</v>
      </c>
      <c r="N365">
        <f t="shared" si="10"/>
        <v>0</v>
      </c>
      <c r="O365">
        <f t="shared" si="11"/>
        <v>1</v>
      </c>
      <c r="P365">
        <v>1</v>
      </c>
    </row>
    <row r="366" spans="2:16" hidden="1" x14ac:dyDescent="0.3">
      <c r="B366" s="5" t="str">
        <f>HouseDrop!C363</f>
        <v>Jacobsen, Jon</v>
      </c>
      <c r="D366" s="5" t="str">
        <f>HouseDrop!F363</f>
        <v>Riverside</v>
      </c>
      <c r="F366" s="80">
        <f>HouseDrop!I363</f>
        <v>704</v>
      </c>
      <c r="G366" s="80">
        <v>1</v>
      </c>
      <c r="I366" s="79">
        <f>HouseDrop!J363</f>
        <v>6664</v>
      </c>
      <c r="J366" s="79"/>
      <c r="K366" s="79">
        <f>HouseDrop!H363</f>
        <v>6664</v>
      </c>
      <c r="L366" s="79"/>
      <c r="M366" s="79">
        <f>HouseDrop!K363</f>
        <v>0</v>
      </c>
      <c r="N366">
        <f t="shared" si="10"/>
        <v>0</v>
      </c>
      <c r="O366">
        <f t="shared" si="11"/>
        <v>1</v>
      </c>
      <c r="P366">
        <v>1</v>
      </c>
    </row>
    <row r="367" spans="2:16" hidden="1" x14ac:dyDescent="0.3">
      <c r="B367" s="5" t="str">
        <f>HouseDrop!C364</f>
        <v>Jacobsen, Jon</v>
      </c>
      <c r="D367" s="5" t="str">
        <f>HouseDrop!F364</f>
        <v>Treynor</v>
      </c>
      <c r="F367" s="80">
        <f>HouseDrop!I364</f>
        <v>587.20000000000005</v>
      </c>
      <c r="G367" s="80">
        <v>1</v>
      </c>
      <c r="I367" s="79">
        <f>HouseDrop!J364</f>
        <v>6664</v>
      </c>
      <c r="J367" s="79"/>
      <c r="K367" s="79">
        <f>HouseDrop!H364</f>
        <v>6664</v>
      </c>
      <c r="L367" s="79"/>
      <c r="M367" s="79">
        <f>HouseDrop!K364</f>
        <v>0</v>
      </c>
      <c r="N367">
        <f t="shared" si="10"/>
        <v>0</v>
      </c>
      <c r="O367">
        <f t="shared" si="11"/>
        <v>1</v>
      </c>
      <c r="P367">
        <v>1</v>
      </c>
    </row>
    <row r="368" spans="2:16" hidden="1" x14ac:dyDescent="0.3">
      <c r="B368" s="5" t="str">
        <f>HouseDrop!C365</f>
        <v>Jacobsen, Jon</v>
      </c>
      <c r="D368" s="5" t="str">
        <f>HouseDrop!F365</f>
        <v>Tri-Center</v>
      </c>
      <c r="F368" s="80">
        <f>HouseDrop!I365</f>
        <v>632.1</v>
      </c>
      <c r="G368" s="80">
        <v>1</v>
      </c>
      <c r="I368" s="79">
        <f>HouseDrop!J365</f>
        <v>6696</v>
      </c>
      <c r="J368" s="79"/>
      <c r="K368" s="79">
        <f>HouseDrop!H365</f>
        <v>6664</v>
      </c>
      <c r="L368" s="79"/>
      <c r="M368" s="79">
        <f>HouseDrop!K365</f>
        <v>32</v>
      </c>
      <c r="N368">
        <f t="shared" si="10"/>
        <v>1</v>
      </c>
      <c r="O368">
        <f t="shared" si="11"/>
        <v>1</v>
      </c>
      <c r="P368">
        <v>1</v>
      </c>
    </row>
    <row r="369" spans="2:16" hidden="1" x14ac:dyDescent="0.3">
      <c r="B369" s="5" t="str">
        <f>HouseDrop!C366</f>
        <v>Jacobsen, Jon</v>
      </c>
      <c r="D369" s="5" t="str">
        <f>HouseDrop!F366</f>
        <v>Underwood</v>
      </c>
      <c r="F369" s="80">
        <f>HouseDrop!I366</f>
        <v>685.1</v>
      </c>
      <c r="G369" s="80">
        <v>1</v>
      </c>
      <c r="I369" s="79">
        <f>HouseDrop!J366</f>
        <v>6664</v>
      </c>
      <c r="J369" s="79"/>
      <c r="K369" s="79">
        <f>HouseDrop!H366</f>
        <v>6664</v>
      </c>
      <c r="L369" s="79"/>
      <c r="M369" s="79">
        <f>HouseDrop!K366</f>
        <v>0</v>
      </c>
      <c r="N369">
        <f t="shared" si="10"/>
        <v>0</v>
      </c>
      <c r="O369">
        <f t="shared" si="11"/>
        <v>1</v>
      </c>
      <c r="P369">
        <v>1</v>
      </c>
    </row>
    <row r="370" spans="2:16" hidden="1" x14ac:dyDescent="0.3">
      <c r="B370" s="5" t="str">
        <f>HouseDrop!C367</f>
        <v>Jacoby, Dave</v>
      </c>
      <c r="D370" s="5" t="str">
        <f>HouseDrop!F367</f>
        <v>Clear Creek Amana</v>
      </c>
      <c r="F370" s="80">
        <f>HouseDrop!I367</f>
        <v>2004.7</v>
      </c>
      <c r="G370" s="80">
        <v>1</v>
      </c>
      <c r="I370" s="79">
        <f>HouseDrop!J367</f>
        <v>6700</v>
      </c>
      <c r="J370" s="79"/>
      <c r="K370" s="79">
        <f>HouseDrop!H367</f>
        <v>6664</v>
      </c>
      <c r="L370" s="79"/>
      <c r="M370" s="79">
        <f>HouseDrop!K367</f>
        <v>36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">
      <c r="B371" s="5" t="str">
        <f>HouseDrop!C368</f>
        <v>Jacoby, Dave</v>
      </c>
      <c r="D371" s="5" t="str">
        <f>HouseDrop!F368</f>
        <v>Iowa City</v>
      </c>
      <c r="F371" s="80">
        <f>HouseDrop!I368</f>
        <v>13981.6</v>
      </c>
      <c r="G371" s="80">
        <v>1</v>
      </c>
      <c r="I371" s="79">
        <f>HouseDrop!J368</f>
        <v>6681</v>
      </c>
      <c r="J371" s="79"/>
      <c r="K371" s="79">
        <f>HouseDrop!H368</f>
        <v>6664</v>
      </c>
      <c r="L371" s="79"/>
      <c r="M371" s="79">
        <f>HouseDrop!K368</f>
        <v>17</v>
      </c>
      <c r="N371">
        <f t="shared" si="10"/>
        <v>1</v>
      </c>
      <c r="O371">
        <f t="shared" si="11"/>
        <v>1</v>
      </c>
      <c r="P371">
        <v>1</v>
      </c>
    </row>
    <row r="372" spans="2:16" hidden="1" x14ac:dyDescent="0.3">
      <c r="B372" s="5" t="str">
        <f>HouseDrop!C369</f>
        <v>Jacoby, Dave</v>
      </c>
      <c r="D372" s="5" t="str">
        <f>HouseDrop!F369</f>
        <v>Solon</v>
      </c>
      <c r="F372" s="80">
        <f>HouseDrop!I369</f>
        <v>1328.6</v>
      </c>
      <c r="G372" s="80">
        <v>1</v>
      </c>
      <c r="I372" s="79">
        <f>HouseDrop!J369</f>
        <v>6664</v>
      </c>
      <c r="J372" s="79"/>
      <c r="K372" s="79">
        <f>HouseDrop!H369</f>
        <v>6664</v>
      </c>
      <c r="L372" s="79"/>
      <c r="M372" s="79">
        <f>HouseDrop!K369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">
      <c r="B373" s="5" t="str">
        <f>HouseDrop!C370</f>
        <v>Jones, Megan</v>
      </c>
      <c r="D373" s="5" t="str">
        <f>HouseDrop!F370</f>
        <v>North Union</v>
      </c>
      <c r="F373" s="80">
        <f>HouseDrop!I370</f>
        <v>421.1</v>
      </c>
      <c r="G373" s="80">
        <v>1</v>
      </c>
      <c r="I373" s="79">
        <f>HouseDrop!J370</f>
        <v>6734</v>
      </c>
      <c r="J373" s="79"/>
      <c r="K373" s="79">
        <f>HouseDrop!H370</f>
        <v>6664</v>
      </c>
      <c r="L373" s="79"/>
      <c r="M373" s="79">
        <f>HouseDrop!K370</f>
        <v>70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">
      <c r="B374" s="5" t="str">
        <f>HouseDrop!C371</f>
        <v>Jones, Megan</v>
      </c>
      <c r="D374" s="5" t="str">
        <f>HouseDrop!F371</f>
        <v>Clay Central-Everly</v>
      </c>
      <c r="F374" s="80">
        <f>HouseDrop!I371</f>
        <v>348</v>
      </c>
      <c r="G374" s="80">
        <v>1</v>
      </c>
      <c r="I374" s="79">
        <f>HouseDrop!J371</f>
        <v>6792</v>
      </c>
      <c r="J374" s="79"/>
      <c r="K374" s="79">
        <f>HouseDrop!H371</f>
        <v>6664</v>
      </c>
      <c r="L374" s="79"/>
      <c r="M374" s="79">
        <f>HouseDrop!K371</f>
        <v>128</v>
      </c>
      <c r="N374">
        <f t="shared" si="10"/>
        <v>1</v>
      </c>
      <c r="O374">
        <f t="shared" si="11"/>
        <v>1</v>
      </c>
      <c r="P374">
        <v>1</v>
      </c>
    </row>
    <row r="375" spans="2:16" hidden="1" x14ac:dyDescent="0.3">
      <c r="B375" s="5" t="str">
        <f>HouseDrop!C372</f>
        <v>Jones, Megan</v>
      </c>
      <c r="D375" s="5" t="str">
        <f>HouseDrop!F372</f>
        <v>Emmetsburg</v>
      </c>
      <c r="F375" s="80">
        <f>HouseDrop!I372</f>
        <v>698.3</v>
      </c>
      <c r="G375" s="80">
        <v>1</v>
      </c>
      <c r="I375" s="79">
        <f>HouseDrop!J372</f>
        <v>6787</v>
      </c>
      <c r="J375" s="79"/>
      <c r="K375" s="79">
        <f>HouseDrop!H372</f>
        <v>6664</v>
      </c>
      <c r="L375" s="79"/>
      <c r="M375" s="79">
        <f>HouseDrop!K372</f>
        <v>123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">
      <c r="B376" s="5" t="str">
        <f>HouseDrop!C373</f>
        <v>Jones, Megan</v>
      </c>
      <c r="D376" s="5" t="str">
        <f>HouseDrop!F373</f>
        <v>Graettinger-Terril</v>
      </c>
      <c r="F376" s="80">
        <f>HouseDrop!I373</f>
        <v>376</v>
      </c>
      <c r="G376" s="80">
        <v>1</v>
      </c>
      <c r="I376" s="79">
        <f>HouseDrop!J373</f>
        <v>6679</v>
      </c>
      <c r="J376" s="79"/>
      <c r="K376" s="79">
        <f>HouseDrop!H373</f>
        <v>6664</v>
      </c>
      <c r="L376" s="79"/>
      <c r="M376" s="79">
        <f>HouseDrop!K373</f>
        <v>15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">
      <c r="B377" s="5" t="str">
        <f>HouseDrop!C374</f>
        <v>Jones, Megan</v>
      </c>
      <c r="D377" s="5" t="str">
        <f>HouseDrop!F374</f>
        <v>Harris-Lake Park</v>
      </c>
      <c r="F377" s="80">
        <f>HouseDrop!I374</f>
        <v>300.10000000000002</v>
      </c>
      <c r="G377" s="80">
        <v>1</v>
      </c>
      <c r="I377" s="79">
        <f>HouseDrop!J374</f>
        <v>6735</v>
      </c>
      <c r="J377" s="79"/>
      <c r="K377" s="79">
        <f>HouseDrop!H374</f>
        <v>6664</v>
      </c>
      <c r="L377" s="79"/>
      <c r="M377" s="79">
        <f>HouseDrop!K374</f>
        <v>71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">
      <c r="B378" s="5" t="str">
        <f>HouseDrop!C375</f>
        <v>Jones, Megan</v>
      </c>
      <c r="D378" s="5" t="str">
        <f>HouseDrop!F375</f>
        <v>Hartley-Melvin-Sanborn</v>
      </c>
      <c r="F378" s="80">
        <f>HouseDrop!I375</f>
        <v>637.6</v>
      </c>
      <c r="G378" s="80">
        <v>1</v>
      </c>
      <c r="I378" s="79">
        <f>HouseDrop!J375</f>
        <v>6711</v>
      </c>
      <c r="J378" s="79"/>
      <c r="K378" s="79">
        <f>HouseDrop!H375</f>
        <v>6664</v>
      </c>
      <c r="L378" s="79"/>
      <c r="M378" s="79">
        <f>HouseDrop!K375</f>
        <v>47</v>
      </c>
      <c r="N378">
        <f t="shared" si="10"/>
        <v>1</v>
      </c>
      <c r="O378">
        <f t="shared" si="11"/>
        <v>1</v>
      </c>
      <c r="P378">
        <v>1</v>
      </c>
    </row>
    <row r="379" spans="2:16" hidden="1" x14ac:dyDescent="0.3">
      <c r="B379" s="5" t="str">
        <f>HouseDrop!C376</f>
        <v>Jones, Megan</v>
      </c>
      <c r="D379" s="5" t="str">
        <f>HouseDrop!F376</f>
        <v>Laurens-Marathon</v>
      </c>
      <c r="F379" s="80">
        <f>HouseDrop!I376</f>
        <v>291</v>
      </c>
      <c r="G379" s="80">
        <v>1</v>
      </c>
      <c r="I379" s="79">
        <f>HouseDrop!J376</f>
        <v>6664</v>
      </c>
      <c r="J379" s="79"/>
      <c r="K379" s="79">
        <f>HouseDrop!H376</f>
        <v>6664</v>
      </c>
      <c r="L379" s="79"/>
      <c r="M379" s="79">
        <f>HouseDrop!K376</f>
        <v>0</v>
      </c>
      <c r="N379">
        <f t="shared" si="10"/>
        <v>0</v>
      </c>
      <c r="O379">
        <f t="shared" si="11"/>
        <v>1</v>
      </c>
      <c r="P379">
        <v>1</v>
      </c>
    </row>
    <row r="380" spans="2:16" hidden="1" x14ac:dyDescent="0.3">
      <c r="B380" s="5" t="str">
        <f>HouseDrop!C377</f>
        <v>Jones, Megan</v>
      </c>
      <c r="D380" s="5" t="str">
        <f>HouseDrop!F377</f>
        <v>Okoboji</v>
      </c>
      <c r="F380" s="80">
        <f>HouseDrop!I377</f>
        <v>973.9</v>
      </c>
      <c r="G380" s="80">
        <v>1</v>
      </c>
      <c r="I380" s="79">
        <f>HouseDrop!J377</f>
        <v>6678</v>
      </c>
      <c r="J380" s="79"/>
      <c r="K380" s="79">
        <f>HouseDrop!H377</f>
        <v>6664</v>
      </c>
      <c r="L380" s="79"/>
      <c r="M380" s="79">
        <f>HouseDrop!K377</f>
        <v>14</v>
      </c>
      <c r="N380">
        <f t="shared" si="10"/>
        <v>1</v>
      </c>
      <c r="O380">
        <f t="shared" si="11"/>
        <v>1</v>
      </c>
      <c r="P380">
        <v>1</v>
      </c>
    </row>
    <row r="381" spans="2:16" hidden="1" x14ac:dyDescent="0.3">
      <c r="B381" s="5" t="str">
        <f>HouseDrop!C378</f>
        <v>Jones, Megan</v>
      </c>
      <c r="D381" s="5" t="str">
        <f>HouseDrop!F378</f>
        <v>South O'Brien</v>
      </c>
      <c r="F381" s="80">
        <f>HouseDrop!I378</f>
        <v>615.4</v>
      </c>
      <c r="G381" s="80">
        <v>1</v>
      </c>
      <c r="I381" s="79">
        <f>HouseDrop!J378</f>
        <v>6717</v>
      </c>
      <c r="J381" s="79"/>
      <c r="K381" s="79">
        <f>HouseDrop!H378</f>
        <v>6664</v>
      </c>
      <c r="L381" s="79"/>
      <c r="M381" s="79">
        <f>HouseDrop!K378</f>
        <v>53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">
      <c r="B382" s="5" t="str">
        <f>HouseDrop!C379</f>
        <v>Jones, Megan</v>
      </c>
      <c r="D382" s="5" t="str">
        <f>HouseDrop!F379</f>
        <v>Pocahontas Area</v>
      </c>
      <c r="F382" s="80">
        <f>HouseDrop!I379</f>
        <v>695.2</v>
      </c>
      <c r="G382" s="80">
        <v>1</v>
      </c>
      <c r="I382" s="79">
        <f>HouseDrop!J379</f>
        <v>6799</v>
      </c>
      <c r="J382" s="79"/>
      <c r="K382" s="79">
        <f>HouseDrop!H379</f>
        <v>6664</v>
      </c>
      <c r="L382" s="79"/>
      <c r="M382" s="79">
        <f>HouseDrop!K379</f>
        <v>135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">
      <c r="B383" s="5" t="str">
        <f>HouseDrop!C380</f>
        <v>Jones, Megan</v>
      </c>
      <c r="D383" s="5" t="str">
        <f>HouseDrop!F380</f>
        <v>Ruthven-Ayrshire</v>
      </c>
      <c r="F383" s="80">
        <f>HouseDrop!I380</f>
        <v>229</v>
      </c>
      <c r="G383" s="80">
        <v>1</v>
      </c>
      <c r="I383" s="79">
        <f>HouseDrop!J380</f>
        <v>6678</v>
      </c>
      <c r="J383" s="79"/>
      <c r="K383" s="79">
        <f>HouseDrop!H380</f>
        <v>6664</v>
      </c>
      <c r="L383" s="79"/>
      <c r="M383" s="79">
        <f>HouseDrop!K380</f>
        <v>14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">
      <c r="B384" s="5" t="str">
        <f>HouseDrop!C381</f>
        <v>Jones, Megan</v>
      </c>
      <c r="D384" s="5" t="str">
        <f>HouseDrop!F381</f>
        <v>Sioux Central</v>
      </c>
      <c r="F384" s="80">
        <f>HouseDrop!I381</f>
        <v>473</v>
      </c>
      <c r="G384" s="80">
        <v>1</v>
      </c>
      <c r="I384" s="79">
        <f>HouseDrop!J381</f>
        <v>6679</v>
      </c>
      <c r="J384" s="79"/>
      <c r="K384" s="79">
        <f>HouseDrop!H381</f>
        <v>6664</v>
      </c>
      <c r="L384" s="79"/>
      <c r="M384" s="79">
        <f>HouseDrop!K381</f>
        <v>15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">
      <c r="B385" s="5" t="str">
        <f>HouseDrop!C382</f>
        <v>Jones, Megan</v>
      </c>
      <c r="D385" s="5" t="str">
        <f>HouseDrop!F382</f>
        <v>Spencer</v>
      </c>
      <c r="F385" s="80">
        <f>HouseDrop!I382</f>
        <v>1848.2</v>
      </c>
      <c r="G385" s="80">
        <v>1</v>
      </c>
      <c r="I385" s="79">
        <f>HouseDrop!J382</f>
        <v>6664</v>
      </c>
      <c r="J385" s="79"/>
      <c r="K385" s="79">
        <f>HouseDrop!H382</f>
        <v>6664</v>
      </c>
      <c r="L385" s="79"/>
      <c r="M385" s="79">
        <f>HouseDrop!K382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">
      <c r="B386" s="5" t="str">
        <f>HouseDrop!C383</f>
        <v>Jones, Megan</v>
      </c>
      <c r="D386" s="5" t="str">
        <f>HouseDrop!F383</f>
        <v>West Bend-Mallard</v>
      </c>
      <c r="F386" s="80">
        <f>HouseDrop!I383</f>
        <v>317.89999999999998</v>
      </c>
      <c r="G386" s="80">
        <v>1</v>
      </c>
      <c r="I386" s="79">
        <f>HouseDrop!J383</f>
        <v>6716</v>
      </c>
      <c r="J386" s="79"/>
      <c r="K386" s="79">
        <f>HouseDrop!H383</f>
        <v>6664</v>
      </c>
      <c r="L386" s="79"/>
      <c r="M386" s="79">
        <f>HouseDrop!K383</f>
        <v>52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">
      <c r="B387" s="5" t="str">
        <f>HouseDrop!C384</f>
        <v>Kacena, Timothy</v>
      </c>
      <c r="D387" s="5" t="str">
        <f>HouseDrop!F384</f>
        <v>Sioux City</v>
      </c>
      <c r="F387" s="80">
        <f>HouseDrop!I384</f>
        <v>14504</v>
      </c>
      <c r="G387" s="80">
        <v>1</v>
      </c>
      <c r="I387" s="79">
        <f>HouseDrop!J384</f>
        <v>6664</v>
      </c>
      <c r="J387" s="79"/>
      <c r="K387" s="79">
        <f>HouseDrop!H384</f>
        <v>6664</v>
      </c>
      <c r="L387" s="79"/>
      <c r="M387" s="79">
        <f>HouseDrop!K384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">
      <c r="B388" s="5" t="str">
        <f>HouseDrop!C385</f>
        <v>Kaufmann, Bobby</v>
      </c>
      <c r="D388" s="5" t="str">
        <f>HouseDrop!F385</f>
        <v>Bennett</v>
      </c>
      <c r="F388" s="80">
        <f>HouseDrop!I385</f>
        <v>186</v>
      </c>
      <c r="G388" s="80">
        <v>1</v>
      </c>
      <c r="I388" s="79">
        <f>HouseDrop!J385</f>
        <v>6795</v>
      </c>
      <c r="J388" s="79"/>
      <c r="K388" s="79">
        <f>HouseDrop!H385</f>
        <v>6664</v>
      </c>
      <c r="L388" s="79"/>
      <c r="M388" s="79">
        <f>HouseDrop!K385</f>
        <v>131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">
      <c r="B389" s="5" t="str">
        <f>HouseDrop!C386</f>
        <v>Kaufmann, Bobby</v>
      </c>
      <c r="D389" s="5" t="str">
        <f>HouseDrop!F386</f>
        <v>College</v>
      </c>
      <c r="F389" s="80">
        <f>HouseDrop!I386</f>
        <v>5086.6000000000004</v>
      </c>
      <c r="G389" s="80">
        <v>1</v>
      </c>
      <c r="I389" s="79">
        <f>HouseDrop!J386</f>
        <v>6664</v>
      </c>
      <c r="J389" s="79"/>
      <c r="K389" s="79">
        <f>HouseDrop!H386</f>
        <v>6664</v>
      </c>
      <c r="L389" s="79"/>
      <c r="M389" s="79">
        <f>HouseDrop!K386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">
      <c r="B390" s="5" t="str">
        <f>HouseDrop!C387</f>
        <v>Kaufmann, Bobby</v>
      </c>
      <c r="D390" s="5" t="str">
        <f>HouseDrop!F387</f>
        <v>Durant</v>
      </c>
      <c r="F390" s="80">
        <f>HouseDrop!I387</f>
        <v>580.70000000000005</v>
      </c>
      <c r="G390" s="80">
        <v>1</v>
      </c>
      <c r="I390" s="79">
        <f>HouseDrop!J387</f>
        <v>6710</v>
      </c>
      <c r="J390" s="79"/>
      <c r="K390" s="79">
        <f>HouseDrop!H387</f>
        <v>6664</v>
      </c>
      <c r="L390" s="79"/>
      <c r="M390" s="79">
        <f>HouseDrop!K387</f>
        <v>46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">
      <c r="B391" s="5" t="str">
        <f>HouseDrop!C388</f>
        <v>Kaufmann, Bobby</v>
      </c>
      <c r="D391" s="5" t="str">
        <f>HouseDrop!F388</f>
        <v>Iowa City</v>
      </c>
      <c r="F391" s="80">
        <f>HouseDrop!I388</f>
        <v>13981.6</v>
      </c>
      <c r="G391" s="80">
        <v>1</v>
      </c>
      <c r="I391" s="79">
        <f>HouseDrop!J388</f>
        <v>6681</v>
      </c>
      <c r="J391" s="79"/>
      <c r="K391" s="79">
        <f>HouseDrop!H388</f>
        <v>6664</v>
      </c>
      <c r="L391" s="79"/>
      <c r="M391" s="79">
        <f>HouseDrop!K388</f>
        <v>17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">
      <c r="B392" s="5" t="str">
        <f>HouseDrop!C389</f>
        <v>Kaufmann, Bobby</v>
      </c>
      <c r="D392" s="5" t="str">
        <f>HouseDrop!F389</f>
        <v>North Cedar</v>
      </c>
      <c r="F392" s="80">
        <f>HouseDrop!I389</f>
        <v>823.5</v>
      </c>
      <c r="G392" s="80">
        <v>1</v>
      </c>
      <c r="I392" s="79">
        <f>HouseDrop!J389</f>
        <v>6705</v>
      </c>
      <c r="J392" s="79"/>
      <c r="K392" s="79">
        <f>HouseDrop!H389</f>
        <v>6664</v>
      </c>
      <c r="L392" s="79"/>
      <c r="M392" s="79">
        <f>HouseDrop!K389</f>
        <v>41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">
      <c r="B393" s="5" t="str">
        <f>HouseDrop!C390</f>
        <v>Kaufmann, Bobby</v>
      </c>
      <c r="D393" s="5" t="str">
        <f>HouseDrop!F390</f>
        <v>Lisbon</v>
      </c>
      <c r="F393" s="80">
        <f>HouseDrop!I390</f>
        <v>662.9</v>
      </c>
      <c r="G393" s="80">
        <v>1</v>
      </c>
      <c r="I393" s="79">
        <f>HouseDrop!J390</f>
        <v>6664</v>
      </c>
      <c r="J393" s="79"/>
      <c r="K393" s="79">
        <f>HouseDrop!H390</f>
        <v>6664</v>
      </c>
      <c r="L393" s="79"/>
      <c r="M393" s="79">
        <f>HouseDrop!K390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">
      <c r="B394" s="5" t="str">
        <f>HouseDrop!C391</f>
        <v>Kaufmann, Bobby</v>
      </c>
      <c r="D394" s="5" t="str">
        <f>HouseDrop!F391</f>
        <v>Lone Tree</v>
      </c>
      <c r="F394" s="80">
        <f>HouseDrop!I391</f>
        <v>359.5</v>
      </c>
      <c r="G394" s="80">
        <v>1</v>
      </c>
      <c r="I394" s="79">
        <f>HouseDrop!J391</f>
        <v>6664</v>
      </c>
      <c r="J394" s="79"/>
      <c r="K394" s="79">
        <f>HouseDrop!H391</f>
        <v>6664</v>
      </c>
      <c r="L394" s="79"/>
      <c r="M394" s="79">
        <f>HouseDrop!K391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">
      <c r="B395" s="5" t="str">
        <f>HouseDrop!C392</f>
        <v>Kaufmann, Bobby</v>
      </c>
      <c r="D395" s="5" t="str">
        <f>HouseDrop!F392</f>
        <v>Midland</v>
      </c>
      <c r="F395" s="80">
        <f>HouseDrop!I392</f>
        <v>552.9</v>
      </c>
      <c r="G395" s="80">
        <v>1</v>
      </c>
      <c r="I395" s="79">
        <f>HouseDrop!J392</f>
        <v>6753</v>
      </c>
      <c r="J395" s="79"/>
      <c r="K395" s="79">
        <f>HouseDrop!H392</f>
        <v>6664</v>
      </c>
      <c r="L395" s="79"/>
      <c r="M395" s="79">
        <f>HouseDrop!K392</f>
        <v>89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">
      <c r="B396" s="5" t="str">
        <f>HouseDrop!C393</f>
        <v>Kaufmann, Bobby</v>
      </c>
      <c r="D396" s="5" t="str">
        <f>HouseDrop!F393</f>
        <v>Mount Vernon</v>
      </c>
      <c r="F396" s="80">
        <f>HouseDrop!I393</f>
        <v>1124.2</v>
      </c>
      <c r="G396" s="80">
        <v>1</v>
      </c>
      <c r="I396" s="79">
        <f>HouseDrop!J393</f>
        <v>6664</v>
      </c>
      <c r="J396" s="79"/>
      <c r="K396" s="79">
        <f>HouseDrop!H393</f>
        <v>6664</v>
      </c>
      <c r="L396" s="79"/>
      <c r="M396" s="79">
        <f>HouseDrop!K393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">
      <c r="B397" s="5" t="str">
        <f>HouseDrop!C394</f>
        <v>Kaufmann, Bobby</v>
      </c>
      <c r="D397" s="5" t="str">
        <f>HouseDrop!F394</f>
        <v>Solon</v>
      </c>
      <c r="F397" s="80">
        <f>HouseDrop!I394</f>
        <v>1328.6</v>
      </c>
      <c r="G397" s="80">
        <v>1</v>
      </c>
      <c r="I397" s="79">
        <f>HouseDrop!J394</f>
        <v>6664</v>
      </c>
      <c r="J397" s="79"/>
      <c r="K397" s="79">
        <f>HouseDrop!H394</f>
        <v>6664</v>
      </c>
      <c r="L397" s="79"/>
      <c r="M397" s="79">
        <f>HouseDrop!K394</f>
        <v>0</v>
      </c>
      <c r="N397">
        <f t="shared" si="12"/>
        <v>0</v>
      </c>
      <c r="O397">
        <f t="shared" si="13"/>
        <v>1</v>
      </c>
      <c r="P397">
        <v>1</v>
      </c>
    </row>
    <row r="398" spans="2:16" hidden="1" x14ac:dyDescent="0.3">
      <c r="B398" s="5" t="str">
        <f>HouseDrop!C395</f>
        <v>Kaufmann, Bobby</v>
      </c>
      <c r="D398" s="5" t="str">
        <f>HouseDrop!F395</f>
        <v>Tipton</v>
      </c>
      <c r="F398" s="80">
        <f>HouseDrop!I395</f>
        <v>899.1</v>
      </c>
      <c r="G398" s="80">
        <v>1</v>
      </c>
      <c r="I398" s="79">
        <f>HouseDrop!J395</f>
        <v>6715</v>
      </c>
      <c r="J398" s="79"/>
      <c r="K398" s="79">
        <f>HouseDrop!H395</f>
        <v>6664</v>
      </c>
      <c r="L398" s="79"/>
      <c r="M398" s="79">
        <f>HouseDrop!K395</f>
        <v>51</v>
      </c>
      <c r="N398">
        <f t="shared" si="12"/>
        <v>1</v>
      </c>
      <c r="O398">
        <f t="shared" si="13"/>
        <v>1</v>
      </c>
      <c r="P398">
        <v>1</v>
      </c>
    </row>
    <row r="399" spans="2:16" hidden="1" x14ac:dyDescent="0.3">
      <c r="B399" s="5" t="str">
        <f>HouseDrop!C396</f>
        <v>Kaufmann, Bobby</v>
      </c>
      <c r="D399" s="5" t="str">
        <f>HouseDrop!F396</f>
        <v>West Branch</v>
      </c>
      <c r="F399" s="80">
        <f>HouseDrop!I396</f>
        <v>769.4</v>
      </c>
      <c r="G399" s="80">
        <v>1</v>
      </c>
      <c r="I399" s="79">
        <f>HouseDrop!J396</f>
        <v>6696</v>
      </c>
      <c r="J399" s="79"/>
      <c r="K399" s="79">
        <f>HouseDrop!H396</f>
        <v>6664</v>
      </c>
      <c r="L399" s="79"/>
      <c r="M399" s="79">
        <f>HouseDrop!K396</f>
        <v>32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">
      <c r="B400" s="5" t="str">
        <f>HouseDrop!C397</f>
        <v>Kaufmann, Bobby</v>
      </c>
      <c r="D400" s="5" t="str">
        <f>HouseDrop!F397</f>
        <v>West Liberty</v>
      </c>
      <c r="F400" s="80">
        <f>HouseDrop!I397</f>
        <v>1307.3</v>
      </c>
      <c r="G400" s="80">
        <v>1</v>
      </c>
      <c r="I400" s="79">
        <f>HouseDrop!J397</f>
        <v>6664</v>
      </c>
      <c r="J400" s="79"/>
      <c r="K400" s="79">
        <f>HouseDrop!H397</f>
        <v>6664</v>
      </c>
      <c r="L400" s="79"/>
      <c r="M400" s="79">
        <f>HouseDrop!K397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">
      <c r="B401" s="5" t="str">
        <f>HouseDrop!C398</f>
        <v>Kaufmann, Bobby</v>
      </c>
      <c r="D401" s="5" t="str">
        <f>HouseDrop!F398</f>
        <v>Wilton</v>
      </c>
      <c r="F401" s="80">
        <f>HouseDrop!I398</f>
        <v>817.7</v>
      </c>
      <c r="G401" s="80">
        <v>1</v>
      </c>
      <c r="I401" s="79">
        <f>HouseDrop!J398</f>
        <v>6664</v>
      </c>
      <c r="J401" s="79"/>
      <c r="K401" s="79">
        <f>HouseDrop!H398</f>
        <v>6664</v>
      </c>
      <c r="L401" s="79"/>
      <c r="M401" s="79">
        <f>HouseDrop!K398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">
      <c r="B402" s="5" t="str">
        <f>HouseDrop!C399</f>
        <v>Kearns, Jerry</v>
      </c>
      <c r="D402" s="5" t="str">
        <f>HouseDrop!F399</f>
        <v>Central Lee</v>
      </c>
      <c r="F402" s="80">
        <f>HouseDrop!I399</f>
        <v>787.4</v>
      </c>
      <c r="G402" s="80">
        <v>1</v>
      </c>
      <c r="I402" s="79">
        <f>HouseDrop!J399</f>
        <v>6664</v>
      </c>
      <c r="J402" s="79"/>
      <c r="K402" s="79">
        <f>HouseDrop!H399</f>
        <v>6664</v>
      </c>
      <c r="L402" s="79"/>
      <c r="M402" s="79">
        <f>HouseDrop!K399</f>
        <v>0</v>
      </c>
      <c r="N402">
        <f t="shared" si="12"/>
        <v>0</v>
      </c>
      <c r="O402">
        <f t="shared" si="13"/>
        <v>1</v>
      </c>
      <c r="P402">
        <v>1</v>
      </c>
    </row>
    <row r="403" spans="2:16" hidden="1" x14ac:dyDescent="0.3">
      <c r="B403" s="5" t="str">
        <f>HouseDrop!C400</f>
        <v>Kearns, Jerry</v>
      </c>
      <c r="D403" s="5" t="str">
        <f>HouseDrop!F400</f>
        <v>Fort Madison</v>
      </c>
      <c r="F403" s="80">
        <f>HouseDrop!I400</f>
        <v>2141.4</v>
      </c>
      <c r="G403" s="80">
        <v>1</v>
      </c>
      <c r="I403" s="79">
        <f>HouseDrop!J400</f>
        <v>6664</v>
      </c>
      <c r="J403" s="79"/>
      <c r="K403" s="79">
        <f>HouseDrop!H400</f>
        <v>6664</v>
      </c>
      <c r="L403" s="79"/>
      <c r="M403" s="79">
        <f>HouseDrop!K400</f>
        <v>0</v>
      </c>
      <c r="N403">
        <f t="shared" si="12"/>
        <v>0</v>
      </c>
      <c r="O403">
        <f t="shared" si="13"/>
        <v>1</v>
      </c>
      <c r="P403">
        <v>1</v>
      </c>
    </row>
    <row r="404" spans="2:16" hidden="1" x14ac:dyDescent="0.3">
      <c r="B404" s="5" t="str">
        <f>HouseDrop!C401</f>
        <v>Kearns, Jerry</v>
      </c>
      <c r="D404" s="5" t="str">
        <f>HouseDrop!F401</f>
        <v>Harmony</v>
      </c>
      <c r="F404" s="80">
        <f>HouseDrop!I401</f>
        <v>346.2</v>
      </c>
      <c r="G404" s="80">
        <v>1</v>
      </c>
      <c r="I404" s="79">
        <f>HouseDrop!J401</f>
        <v>6664</v>
      </c>
      <c r="J404" s="79"/>
      <c r="K404" s="79">
        <f>HouseDrop!H401</f>
        <v>6664</v>
      </c>
      <c r="L404" s="79"/>
      <c r="M404" s="79">
        <f>HouseDrop!K401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">
      <c r="B405" s="5" t="str">
        <f>HouseDrop!C402</f>
        <v>Kearns, Jerry</v>
      </c>
      <c r="D405" s="5" t="str">
        <f>HouseDrop!F402</f>
        <v>Keokuk</v>
      </c>
      <c r="F405" s="80">
        <f>HouseDrop!I402</f>
        <v>1913.8</v>
      </c>
      <c r="G405" s="80">
        <v>1</v>
      </c>
      <c r="I405" s="79">
        <f>HouseDrop!J402</f>
        <v>6664</v>
      </c>
      <c r="J405" s="79"/>
      <c r="K405" s="79">
        <f>HouseDrop!H402</f>
        <v>6664</v>
      </c>
      <c r="L405" s="79"/>
      <c r="M405" s="79">
        <f>HouseDrop!K402</f>
        <v>0</v>
      </c>
      <c r="N405">
        <f t="shared" si="12"/>
        <v>0</v>
      </c>
      <c r="O405">
        <f t="shared" si="13"/>
        <v>1</v>
      </c>
      <c r="P405">
        <v>1</v>
      </c>
    </row>
    <row r="406" spans="2:16" hidden="1" x14ac:dyDescent="0.3">
      <c r="B406" s="5" t="str">
        <f>HouseDrop!C403</f>
        <v>Kerr, David</v>
      </c>
      <c r="D406" s="5" t="str">
        <f>HouseDrop!F403</f>
        <v>Burlington</v>
      </c>
      <c r="F406" s="80">
        <f>HouseDrop!I403</f>
        <v>4422.7</v>
      </c>
      <c r="G406" s="80">
        <v>1</v>
      </c>
      <c r="I406" s="79">
        <f>HouseDrop!J403</f>
        <v>6664</v>
      </c>
      <c r="J406" s="79"/>
      <c r="K406" s="79">
        <f>HouseDrop!H403</f>
        <v>6664</v>
      </c>
      <c r="L406" s="79"/>
      <c r="M406" s="79">
        <f>HouseDrop!K403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">
      <c r="B407" s="5" t="str">
        <f>HouseDrop!C404</f>
        <v>Kerr, David</v>
      </c>
      <c r="D407" s="5" t="str">
        <f>HouseDrop!F404</f>
        <v>Columbus</v>
      </c>
      <c r="F407" s="80">
        <f>HouseDrop!I404</f>
        <v>797.1</v>
      </c>
      <c r="G407" s="80">
        <v>1</v>
      </c>
      <c r="I407" s="79">
        <f>HouseDrop!J404</f>
        <v>6664</v>
      </c>
      <c r="J407" s="79"/>
      <c r="K407" s="79">
        <f>HouseDrop!H404</f>
        <v>6664</v>
      </c>
      <c r="L407" s="79"/>
      <c r="M407" s="79">
        <f>HouseDrop!K404</f>
        <v>0</v>
      </c>
      <c r="N407">
        <f t="shared" si="12"/>
        <v>0</v>
      </c>
      <c r="O407">
        <f t="shared" si="13"/>
        <v>1</v>
      </c>
      <c r="P407">
        <v>1</v>
      </c>
    </row>
    <row r="408" spans="2:16" hidden="1" x14ac:dyDescent="0.3">
      <c r="B408" s="5" t="str">
        <f>HouseDrop!C405</f>
        <v>Kerr, David</v>
      </c>
      <c r="D408" s="5" t="str">
        <f>HouseDrop!F405</f>
        <v>Danville</v>
      </c>
      <c r="F408" s="80">
        <f>HouseDrop!I405</f>
        <v>508.3</v>
      </c>
      <c r="G408" s="80">
        <v>1</v>
      </c>
      <c r="I408" s="79">
        <f>HouseDrop!J405</f>
        <v>6664</v>
      </c>
      <c r="J408" s="79"/>
      <c r="K408" s="79">
        <f>HouseDrop!H405</f>
        <v>6664</v>
      </c>
      <c r="L408" s="79"/>
      <c r="M408" s="79">
        <f>HouseDrop!K405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">
      <c r="B409" s="5" t="str">
        <f>HouseDrop!C406</f>
        <v>Kerr, David</v>
      </c>
      <c r="D409" s="5" t="str">
        <f>HouseDrop!F406</f>
        <v>Durant</v>
      </c>
      <c r="F409" s="80">
        <f>HouseDrop!I406</f>
        <v>580.70000000000005</v>
      </c>
      <c r="G409" s="80">
        <v>1</v>
      </c>
      <c r="I409" s="79">
        <f>HouseDrop!J406</f>
        <v>6710</v>
      </c>
      <c r="J409" s="79"/>
      <c r="K409" s="79">
        <f>HouseDrop!H406</f>
        <v>6664</v>
      </c>
      <c r="L409" s="79"/>
      <c r="M409" s="79">
        <f>HouseDrop!K406</f>
        <v>46</v>
      </c>
      <c r="N409">
        <f t="shared" si="12"/>
        <v>1</v>
      </c>
      <c r="O409">
        <f t="shared" si="13"/>
        <v>1</v>
      </c>
      <c r="P409">
        <v>1</v>
      </c>
    </row>
    <row r="410" spans="2:16" hidden="1" x14ac:dyDescent="0.3">
      <c r="B410" s="5" t="str">
        <f>HouseDrop!C407</f>
        <v>Kerr, David</v>
      </c>
      <c r="D410" s="5" t="str">
        <f>HouseDrop!F407</f>
        <v>Fort Madison</v>
      </c>
      <c r="F410" s="80">
        <f>HouseDrop!I407</f>
        <v>2141.4</v>
      </c>
      <c r="G410" s="80">
        <v>1</v>
      </c>
      <c r="I410" s="79">
        <f>HouseDrop!J407</f>
        <v>6664</v>
      </c>
      <c r="J410" s="79"/>
      <c r="K410" s="79">
        <f>HouseDrop!H407</f>
        <v>6664</v>
      </c>
      <c r="L410" s="79"/>
      <c r="M410" s="79">
        <f>HouseDrop!K407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">
      <c r="B411" s="5" t="str">
        <f>HouseDrop!C408</f>
        <v>Kerr, David</v>
      </c>
      <c r="D411" s="5" t="str">
        <f>HouseDrop!F408</f>
        <v>Lone Tree</v>
      </c>
      <c r="F411" s="80">
        <f>HouseDrop!I408</f>
        <v>359.5</v>
      </c>
      <c r="G411" s="80">
        <v>1</v>
      </c>
      <c r="I411" s="79">
        <f>HouseDrop!J408</f>
        <v>6664</v>
      </c>
      <c r="J411" s="79"/>
      <c r="K411" s="79">
        <f>HouseDrop!H408</f>
        <v>6664</v>
      </c>
      <c r="L411" s="79"/>
      <c r="M411" s="79">
        <f>HouseDrop!K408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">
      <c r="B412" s="5" t="str">
        <f>HouseDrop!C409</f>
        <v>Kerr, David</v>
      </c>
      <c r="D412" s="5" t="str">
        <f>HouseDrop!F409</f>
        <v>Louisa-Muscatine</v>
      </c>
      <c r="F412" s="80">
        <f>HouseDrop!I409</f>
        <v>729.7</v>
      </c>
      <c r="G412" s="80">
        <v>1</v>
      </c>
      <c r="I412" s="79">
        <f>HouseDrop!J409</f>
        <v>6664</v>
      </c>
      <c r="J412" s="79"/>
      <c r="K412" s="79">
        <f>HouseDrop!H409</f>
        <v>6664</v>
      </c>
      <c r="L412" s="79"/>
      <c r="M412" s="79">
        <f>HouseDrop!K409</f>
        <v>0</v>
      </c>
      <c r="N412">
        <f t="shared" si="12"/>
        <v>0</v>
      </c>
      <c r="O412">
        <f t="shared" si="13"/>
        <v>1</v>
      </c>
      <c r="P412">
        <v>1</v>
      </c>
    </row>
    <row r="413" spans="2:16" hidden="1" x14ac:dyDescent="0.3">
      <c r="B413" s="5" t="str">
        <f>HouseDrop!C410</f>
        <v>Kerr, David</v>
      </c>
      <c r="D413" s="5" t="str">
        <f>HouseDrop!F410</f>
        <v>Mediapolis</v>
      </c>
      <c r="F413" s="80">
        <f>HouseDrop!I410</f>
        <v>780.9</v>
      </c>
      <c r="G413" s="80">
        <v>1</v>
      </c>
      <c r="I413" s="79">
        <f>HouseDrop!J410</f>
        <v>6664</v>
      </c>
      <c r="J413" s="79"/>
      <c r="K413" s="79">
        <f>HouseDrop!H410</f>
        <v>6664</v>
      </c>
      <c r="L413" s="79"/>
      <c r="M413" s="79">
        <f>HouseDrop!K410</f>
        <v>0</v>
      </c>
      <c r="N413">
        <f t="shared" si="12"/>
        <v>0</v>
      </c>
      <c r="O413">
        <f t="shared" si="13"/>
        <v>1</v>
      </c>
      <c r="P413">
        <v>1</v>
      </c>
    </row>
    <row r="414" spans="2:16" hidden="1" x14ac:dyDescent="0.3">
      <c r="B414" s="5" t="str">
        <f>HouseDrop!C411</f>
        <v>Kerr, David</v>
      </c>
      <c r="D414" s="5" t="str">
        <f>HouseDrop!F411</f>
        <v>Morning Sun</v>
      </c>
      <c r="F414" s="80">
        <f>HouseDrop!I411</f>
        <v>213.4</v>
      </c>
      <c r="G414" s="80">
        <v>1</v>
      </c>
      <c r="I414" s="79">
        <f>HouseDrop!J411</f>
        <v>6664</v>
      </c>
      <c r="J414" s="79"/>
      <c r="K414" s="79">
        <f>HouseDrop!H411</f>
        <v>6664</v>
      </c>
      <c r="L414" s="79"/>
      <c r="M414" s="79">
        <f>HouseDrop!K411</f>
        <v>0</v>
      </c>
      <c r="N414">
        <f t="shared" si="12"/>
        <v>0</v>
      </c>
      <c r="O414">
        <f t="shared" si="13"/>
        <v>1</v>
      </c>
      <c r="P414">
        <v>1</v>
      </c>
    </row>
    <row r="415" spans="2:16" hidden="1" x14ac:dyDescent="0.3">
      <c r="B415" s="5" t="str">
        <f>HouseDrop!C412</f>
        <v>Kerr, David</v>
      </c>
      <c r="D415" s="5" t="str">
        <f>HouseDrop!F412</f>
        <v>Muscatine</v>
      </c>
      <c r="F415" s="80">
        <f>HouseDrop!I412</f>
        <v>5084.2</v>
      </c>
      <c r="G415" s="80">
        <v>1</v>
      </c>
      <c r="I415" s="79">
        <f>HouseDrop!J412</f>
        <v>6664</v>
      </c>
      <c r="J415" s="79"/>
      <c r="K415" s="79">
        <f>HouseDrop!H412</f>
        <v>6664</v>
      </c>
      <c r="L415" s="79"/>
      <c r="M415" s="79">
        <f>HouseDrop!K412</f>
        <v>0</v>
      </c>
      <c r="N415">
        <f t="shared" si="12"/>
        <v>0</v>
      </c>
      <c r="O415">
        <f t="shared" si="13"/>
        <v>1</v>
      </c>
      <c r="P415">
        <v>1</v>
      </c>
    </row>
    <row r="416" spans="2:16" hidden="1" x14ac:dyDescent="0.3">
      <c r="B416" s="5" t="str">
        <f>HouseDrop!C413</f>
        <v>Kerr, David</v>
      </c>
      <c r="D416" s="5" t="str">
        <f>HouseDrop!F413</f>
        <v>New London</v>
      </c>
      <c r="F416" s="80">
        <f>HouseDrop!I413</f>
        <v>492.3</v>
      </c>
      <c r="G416" s="80">
        <v>1</v>
      </c>
      <c r="I416" s="79">
        <f>HouseDrop!J413</f>
        <v>6664</v>
      </c>
      <c r="J416" s="79"/>
      <c r="K416" s="79">
        <f>HouseDrop!H413</f>
        <v>6664</v>
      </c>
      <c r="L416" s="79"/>
      <c r="M416" s="79">
        <f>HouseDrop!K413</f>
        <v>0</v>
      </c>
      <c r="N416">
        <f t="shared" si="12"/>
        <v>0</v>
      </c>
      <c r="O416">
        <f t="shared" si="13"/>
        <v>1</v>
      </c>
      <c r="P416">
        <v>1</v>
      </c>
    </row>
    <row r="417" spans="2:16" hidden="1" x14ac:dyDescent="0.3">
      <c r="B417" s="5" t="str">
        <f>HouseDrop!C414</f>
        <v>Kerr, David</v>
      </c>
      <c r="D417" s="5" t="str">
        <f>HouseDrop!F414</f>
        <v>Waco</v>
      </c>
      <c r="F417" s="80">
        <f>HouseDrop!I414</f>
        <v>481.2</v>
      </c>
      <c r="G417" s="80">
        <v>1</v>
      </c>
      <c r="I417" s="79">
        <f>HouseDrop!J414</f>
        <v>6788</v>
      </c>
      <c r="J417" s="79"/>
      <c r="K417" s="79">
        <f>HouseDrop!H414</f>
        <v>6664</v>
      </c>
      <c r="L417" s="79"/>
      <c r="M417" s="79">
        <f>HouseDrop!K414</f>
        <v>124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">
      <c r="B418" s="5" t="str">
        <f>HouseDrop!C415</f>
        <v>Kerr, David</v>
      </c>
      <c r="D418" s="5" t="str">
        <f>HouseDrop!F415</f>
        <v>Wapello</v>
      </c>
      <c r="F418" s="80">
        <f>HouseDrop!I415</f>
        <v>646</v>
      </c>
      <c r="G418" s="80">
        <v>1</v>
      </c>
      <c r="I418" s="79">
        <f>HouseDrop!J415</f>
        <v>6687</v>
      </c>
      <c r="J418" s="79"/>
      <c r="K418" s="79">
        <f>HouseDrop!H415</f>
        <v>6664</v>
      </c>
      <c r="L418" s="79"/>
      <c r="M418" s="79">
        <f>HouseDrop!K415</f>
        <v>23</v>
      </c>
      <c r="N418">
        <f t="shared" si="12"/>
        <v>1</v>
      </c>
      <c r="O418">
        <f t="shared" si="13"/>
        <v>1</v>
      </c>
      <c r="P418">
        <v>1</v>
      </c>
    </row>
    <row r="419" spans="2:16" hidden="1" x14ac:dyDescent="0.3">
      <c r="B419" s="5" t="str">
        <f>HouseDrop!C416</f>
        <v>Kerr, David</v>
      </c>
      <c r="D419" s="5" t="str">
        <f>HouseDrop!F416</f>
        <v>West Burlington Ind</v>
      </c>
      <c r="F419" s="80">
        <f>HouseDrop!I416</f>
        <v>445.8</v>
      </c>
      <c r="G419" s="80">
        <v>1</v>
      </c>
      <c r="I419" s="79">
        <f>HouseDrop!J416</f>
        <v>6664</v>
      </c>
      <c r="J419" s="79"/>
      <c r="K419" s="79">
        <f>HouseDrop!H416</f>
        <v>6664</v>
      </c>
      <c r="L419" s="79"/>
      <c r="M419" s="79">
        <f>HouseDrop!K416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">
      <c r="B420" s="5" t="str">
        <f>HouseDrop!C417</f>
        <v>Kerr, David</v>
      </c>
      <c r="D420" s="5" t="str">
        <f>HouseDrop!F417</f>
        <v>West Liberty</v>
      </c>
      <c r="F420" s="80">
        <f>HouseDrop!I417</f>
        <v>1307.3</v>
      </c>
      <c r="G420" s="80">
        <v>1</v>
      </c>
      <c r="I420" s="79">
        <f>HouseDrop!J417</f>
        <v>6664</v>
      </c>
      <c r="J420" s="79"/>
      <c r="K420" s="79">
        <f>HouseDrop!H417</f>
        <v>6664</v>
      </c>
      <c r="L420" s="79"/>
      <c r="M420" s="79">
        <f>HouseDrop!K417</f>
        <v>0</v>
      </c>
      <c r="N420">
        <f t="shared" si="12"/>
        <v>0</v>
      </c>
      <c r="O420">
        <f t="shared" si="13"/>
        <v>1</v>
      </c>
      <c r="P420">
        <v>1</v>
      </c>
    </row>
    <row r="421" spans="2:16" hidden="1" x14ac:dyDescent="0.3">
      <c r="B421" s="5" t="str">
        <f>HouseDrop!C418</f>
        <v>Kerr, David</v>
      </c>
      <c r="D421" s="5" t="str">
        <f>HouseDrop!F418</f>
        <v>Wilton</v>
      </c>
      <c r="F421" s="80">
        <f>HouseDrop!I418</f>
        <v>817.7</v>
      </c>
      <c r="G421" s="80">
        <v>1</v>
      </c>
      <c r="I421" s="79">
        <f>HouseDrop!J418</f>
        <v>6664</v>
      </c>
      <c r="J421" s="79"/>
      <c r="K421" s="79">
        <f>HouseDrop!H418</f>
        <v>6664</v>
      </c>
      <c r="L421" s="79"/>
      <c r="M421" s="79">
        <f>HouseDrop!K418</f>
        <v>0</v>
      </c>
      <c r="N421">
        <f t="shared" si="12"/>
        <v>0</v>
      </c>
      <c r="O421">
        <f t="shared" si="13"/>
        <v>1</v>
      </c>
      <c r="P421">
        <v>1</v>
      </c>
    </row>
    <row r="422" spans="2:16" hidden="1" x14ac:dyDescent="0.3">
      <c r="B422" s="5" t="str">
        <f>HouseDrop!C419</f>
        <v>Kerr, David</v>
      </c>
      <c r="D422" s="5" t="str">
        <f>HouseDrop!F419</f>
        <v>Winfield-Mt Union</v>
      </c>
      <c r="F422" s="80">
        <f>HouseDrop!I419</f>
        <v>355.5</v>
      </c>
      <c r="G422" s="80">
        <v>1</v>
      </c>
      <c r="I422" s="79">
        <f>HouseDrop!J419</f>
        <v>6694</v>
      </c>
      <c r="J422" s="79"/>
      <c r="K422" s="79">
        <f>HouseDrop!H419</f>
        <v>6664</v>
      </c>
      <c r="L422" s="79"/>
      <c r="M422" s="79">
        <f>HouseDrop!K419</f>
        <v>30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">
      <c r="B423" s="5" t="str">
        <f>HouseDrop!C420</f>
        <v>Klein, Jarad</v>
      </c>
      <c r="D423" s="5" t="str">
        <f>HouseDrop!F420</f>
        <v>Eddyville-Blakesburg-Fre</v>
      </c>
      <c r="F423" s="80">
        <f>HouseDrop!I420</f>
        <v>886.9</v>
      </c>
      <c r="G423" s="80">
        <v>1</v>
      </c>
      <c r="I423" s="79">
        <f>HouseDrop!J420</f>
        <v>6664</v>
      </c>
      <c r="J423" s="79"/>
      <c r="K423" s="79">
        <f>HouseDrop!H420</f>
        <v>6664</v>
      </c>
      <c r="L423" s="79"/>
      <c r="M423" s="79">
        <f>HouseDrop!K420</f>
        <v>0</v>
      </c>
      <c r="N423">
        <f t="shared" si="12"/>
        <v>0</v>
      </c>
      <c r="O423">
        <f t="shared" si="13"/>
        <v>1</v>
      </c>
      <c r="P423">
        <v>1</v>
      </c>
    </row>
    <row r="424" spans="2:16" hidden="1" x14ac:dyDescent="0.3">
      <c r="B424" s="5" t="str">
        <f>HouseDrop!C421</f>
        <v>Klein, Jarad</v>
      </c>
      <c r="D424" s="5" t="str">
        <f>HouseDrop!F421</f>
        <v>English Valleys</v>
      </c>
      <c r="F424" s="80">
        <f>HouseDrop!I421</f>
        <v>457.8</v>
      </c>
      <c r="G424" s="80">
        <v>1</v>
      </c>
      <c r="I424" s="79">
        <f>HouseDrop!J421</f>
        <v>6737</v>
      </c>
      <c r="J424" s="79"/>
      <c r="K424" s="79">
        <f>HouseDrop!H421</f>
        <v>6664</v>
      </c>
      <c r="L424" s="79"/>
      <c r="M424" s="79">
        <f>HouseDrop!K421</f>
        <v>73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">
      <c r="B425" s="5" t="str">
        <f>HouseDrop!C422</f>
        <v>Klein, Jarad</v>
      </c>
      <c r="D425" s="5" t="str">
        <f>HouseDrop!F422</f>
        <v>Fairfield</v>
      </c>
      <c r="F425" s="80">
        <f>HouseDrop!I422</f>
        <v>1636.6</v>
      </c>
      <c r="G425" s="80">
        <v>1</v>
      </c>
      <c r="I425" s="79">
        <f>HouseDrop!J422</f>
        <v>6664</v>
      </c>
      <c r="J425" s="79"/>
      <c r="K425" s="79">
        <f>HouseDrop!H422</f>
        <v>6664</v>
      </c>
      <c r="L425" s="79"/>
      <c r="M425" s="79">
        <f>HouseDrop!K422</f>
        <v>0</v>
      </c>
      <c r="N425">
        <f t="shared" si="12"/>
        <v>0</v>
      </c>
      <c r="O425">
        <f t="shared" si="13"/>
        <v>1</v>
      </c>
      <c r="P425">
        <v>1</v>
      </c>
    </row>
    <row r="426" spans="2:16" hidden="1" x14ac:dyDescent="0.3">
      <c r="B426" s="5" t="str">
        <f>HouseDrop!C423</f>
        <v>Klein, Jarad</v>
      </c>
      <c r="D426" s="5" t="str">
        <f>HouseDrop!F423</f>
        <v>Highland</v>
      </c>
      <c r="F426" s="80">
        <f>HouseDrop!I423</f>
        <v>629.29999999999995</v>
      </c>
      <c r="G426" s="80">
        <v>1</v>
      </c>
      <c r="I426" s="79">
        <f>HouseDrop!J423</f>
        <v>6664</v>
      </c>
      <c r="J426" s="79"/>
      <c r="K426" s="79">
        <f>HouseDrop!H423</f>
        <v>6664</v>
      </c>
      <c r="L426" s="79"/>
      <c r="M426" s="79">
        <f>HouseDrop!K423</f>
        <v>0</v>
      </c>
      <c r="N426">
        <f t="shared" si="12"/>
        <v>0</v>
      </c>
      <c r="O426">
        <f t="shared" si="13"/>
        <v>1</v>
      </c>
      <c r="P426">
        <v>1</v>
      </c>
    </row>
    <row r="427" spans="2:16" hidden="1" x14ac:dyDescent="0.3">
      <c r="B427" s="5" t="str">
        <f>HouseDrop!C424</f>
        <v>Klein, Jarad</v>
      </c>
      <c r="D427" s="5" t="str">
        <f>HouseDrop!F424</f>
        <v>Keota</v>
      </c>
      <c r="F427" s="80">
        <f>HouseDrop!I424</f>
        <v>349</v>
      </c>
      <c r="G427" s="80">
        <v>1</v>
      </c>
      <c r="I427" s="79">
        <f>HouseDrop!J424</f>
        <v>6708</v>
      </c>
      <c r="J427" s="79"/>
      <c r="K427" s="79">
        <f>HouseDrop!H424</f>
        <v>6664</v>
      </c>
      <c r="L427" s="79"/>
      <c r="M427" s="79">
        <f>HouseDrop!K424</f>
        <v>44</v>
      </c>
      <c r="N427">
        <f t="shared" si="12"/>
        <v>1</v>
      </c>
      <c r="O427">
        <f t="shared" si="13"/>
        <v>1</v>
      </c>
      <c r="P427">
        <v>1</v>
      </c>
    </row>
    <row r="428" spans="2:16" hidden="1" x14ac:dyDescent="0.3">
      <c r="B428" s="5" t="str">
        <f>HouseDrop!C425</f>
        <v>Klein, Jarad</v>
      </c>
      <c r="D428" s="5" t="str">
        <f>HouseDrop!F425</f>
        <v>Mid-Prairie</v>
      </c>
      <c r="F428" s="80">
        <f>HouseDrop!I425</f>
        <v>1258.4000000000001</v>
      </c>
      <c r="G428" s="80">
        <v>1</v>
      </c>
      <c r="I428" s="79">
        <f>HouseDrop!J425</f>
        <v>6688</v>
      </c>
      <c r="J428" s="79"/>
      <c r="K428" s="79">
        <f>HouseDrop!H425</f>
        <v>6664</v>
      </c>
      <c r="L428" s="79"/>
      <c r="M428" s="79">
        <f>HouseDrop!K425</f>
        <v>24</v>
      </c>
      <c r="N428">
        <f t="shared" si="12"/>
        <v>1</v>
      </c>
      <c r="O428">
        <f t="shared" si="13"/>
        <v>1</v>
      </c>
      <c r="P428">
        <v>1</v>
      </c>
    </row>
    <row r="429" spans="2:16" hidden="1" x14ac:dyDescent="0.3">
      <c r="B429" s="5" t="str">
        <f>HouseDrop!C426</f>
        <v>Klein, Jarad</v>
      </c>
      <c r="D429" s="5" t="str">
        <f>HouseDrop!F426</f>
        <v>Pekin</v>
      </c>
      <c r="F429" s="80">
        <f>HouseDrop!I426</f>
        <v>615.5</v>
      </c>
      <c r="G429" s="80">
        <v>1</v>
      </c>
      <c r="I429" s="79">
        <f>HouseDrop!J426</f>
        <v>6664</v>
      </c>
      <c r="J429" s="79"/>
      <c r="K429" s="79">
        <f>HouseDrop!H426</f>
        <v>6664</v>
      </c>
      <c r="L429" s="79"/>
      <c r="M429" s="79">
        <f>HouseDrop!K426</f>
        <v>0</v>
      </c>
      <c r="N429">
        <f t="shared" si="12"/>
        <v>0</v>
      </c>
      <c r="O429">
        <f t="shared" si="13"/>
        <v>1</v>
      </c>
      <c r="P429">
        <v>1</v>
      </c>
    </row>
    <row r="430" spans="2:16" hidden="1" x14ac:dyDescent="0.3">
      <c r="B430" s="5" t="str">
        <f>HouseDrop!C427</f>
        <v>Klein, Jarad</v>
      </c>
      <c r="D430" s="5" t="str">
        <f>HouseDrop!F427</f>
        <v>Sigourney</v>
      </c>
      <c r="F430" s="80">
        <f>HouseDrop!I427</f>
        <v>537.1</v>
      </c>
      <c r="G430" s="80">
        <v>1</v>
      </c>
      <c r="I430" s="79">
        <f>HouseDrop!J427</f>
        <v>6672</v>
      </c>
      <c r="J430" s="79"/>
      <c r="K430" s="79">
        <f>HouseDrop!H427</f>
        <v>6664</v>
      </c>
      <c r="L430" s="79"/>
      <c r="M430" s="79">
        <f>HouseDrop!K427</f>
        <v>8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">
      <c r="B431" s="5" t="str">
        <f>HouseDrop!C428</f>
        <v>Klein, Jarad</v>
      </c>
      <c r="D431" s="5" t="str">
        <f>HouseDrop!F428</f>
        <v>Tri-County</v>
      </c>
      <c r="F431" s="80">
        <f>HouseDrop!I428</f>
        <v>283</v>
      </c>
      <c r="G431" s="80">
        <v>1</v>
      </c>
      <c r="I431" s="79">
        <f>HouseDrop!J428</f>
        <v>6664</v>
      </c>
      <c r="J431" s="79"/>
      <c r="K431" s="79">
        <f>HouseDrop!H428</f>
        <v>6664</v>
      </c>
      <c r="L431" s="79"/>
      <c r="M431" s="79">
        <f>HouseDrop!K428</f>
        <v>0</v>
      </c>
      <c r="N431">
        <f t="shared" si="12"/>
        <v>0</v>
      </c>
      <c r="O431">
        <f t="shared" si="13"/>
        <v>1</v>
      </c>
      <c r="P431">
        <v>1</v>
      </c>
    </row>
    <row r="432" spans="2:16" hidden="1" x14ac:dyDescent="0.3">
      <c r="B432" s="5" t="str">
        <f>HouseDrop!C429</f>
        <v>Klein, Jarad</v>
      </c>
      <c r="D432" s="5" t="str">
        <f>HouseDrop!F429</f>
        <v>Washington</v>
      </c>
      <c r="F432" s="80">
        <f>HouseDrop!I429</f>
        <v>1745.1</v>
      </c>
      <c r="G432" s="80">
        <v>1</v>
      </c>
      <c r="I432" s="79">
        <f>HouseDrop!J429</f>
        <v>6664</v>
      </c>
      <c r="J432" s="79"/>
      <c r="K432" s="79">
        <f>HouseDrop!H429</f>
        <v>6664</v>
      </c>
      <c r="L432" s="79"/>
      <c r="M432" s="79">
        <f>HouseDrop!K429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">
      <c r="B433" s="5" t="str">
        <f>HouseDrop!C430</f>
        <v>Koester, Kevin</v>
      </c>
      <c r="D433" s="5" t="str">
        <f>HouseDrop!F430</f>
        <v>Ankeny</v>
      </c>
      <c r="F433" s="80">
        <f>HouseDrop!I430</f>
        <v>11193.3</v>
      </c>
      <c r="G433" s="80">
        <v>1</v>
      </c>
      <c r="I433" s="79">
        <f>HouseDrop!J430</f>
        <v>6664</v>
      </c>
      <c r="J433" s="79"/>
      <c r="K433" s="79">
        <f>HouseDrop!H430</f>
        <v>6664</v>
      </c>
      <c r="L433" s="79"/>
      <c r="M433" s="79">
        <f>HouseDrop!K430</f>
        <v>0</v>
      </c>
      <c r="N433">
        <f t="shared" si="12"/>
        <v>0</v>
      </c>
      <c r="O433">
        <f t="shared" si="13"/>
        <v>1</v>
      </c>
      <c r="P433">
        <v>1</v>
      </c>
    </row>
    <row r="434" spans="2:16" hidden="1" x14ac:dyDescent="0.3">
      <c r="B434" s="5" t="str">
        <f>HouseDrop!C431</f>
        <v>Koester, Kevin</v>
      </c>
      <c r="D434" s="5" t="str">
        <f>HouseDrop!F431</f>
        <v>Bondurant-Farrar</v>
      </c>
      <c r="F434" s="80">
        <f>HouseDrop!I431</f>
        <v>1916.2</v>
      </c>
      <c r="G434" s="80">
        <v>1</v>
      </c>
      <c r="I434" s="79">
        <f>HouseDrop!J431</f>
        <v>6664</v>
      </c>
      <c r="J434" s="79"/>
      <c r="K434" s="79">
        <f>HouseDrop!H431</f>
        <v>6664</v>
      </c>
      <c r="L434" s="79"/>
      <c r="M434" s="79">
        <f>HouseDrop!K431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">
      <c r="B435" s="5" t="str">
        <f>HouseDrop!C432</f>
        <v>Koester, Kevin</v>
      </c>
      <c r="D435" s="5" t="str">
        <f>HouseDrop!F432</f>
        <v>Saydel</v>
      </c>
      <c r="F435" s="80">
        <f>HouseDrop!I432</f>
        <v>1122.9000000000001</v>
      </c>
      <c r="G435" s="80">
        <v>1</v>
      </c>
      <c r="I435" s="79">
        <f>HouseDrop!J432</f>
        <v>6732</v>
      </c>
      <c r="J435" s="79"/>
      <c r="K435" s="79">
        <f>HouseDrop!H432</f>
        <v>6664</v>
      </c>
      <c r="L435" s="79"/>
      <c r="M435" s="79">
        <f>HouseDrop!K432</f>
        <v>68</v>
      </c>
      <c r="N435">
        <f t="shared" si="12"/>
        <v>1</v>
      </c>
      <c r="O435">
        <f t="shared" si="13"/>
        <v>1</v>
      </c>
      <c r="P435">
        <v>1</v>
      </c>
    </row>
    <row r="436" spans="2:16" hidden="1" x14ac:dyDescent="0.3">
      <c r="B436" s="5" t="str">
        <f>HouseDrop!C433</f>
        <v>Koester, Kevin</v>
      </c>
      <c r="D436" s="5" t="str">
        <f>HouseDrop!F433</f>
        <v>Southeast Polk</v>
      </c>
      <c r="F436" s="80">
        <f>HouseDrop!I433</f>
        <v>6797.2</v>
      </c>
      <c r="G436" s="80">
        <v>1</v>
      </c>
      <c r="I436" s="79">
        <f>HouseDrop!J433</f>
        <v>6664</v>
      </c>
      <c r="J436" s="79"/>
      <c r="K436" s="79">
        <f>HouseDrop!H433</f>
        <v>6664</v>
      </c>
      <c r="L436" s="79"/>
      <c r="M436" s="79">
        <f>HouseDrop!K433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">
      <c r="B437" s="5" t="str">
        <f>HouseDrop!C434</f>
        <v>Kressig, Bob</v>
      </c>
      <c r="D437" s="5" t="str">
        <f>HouseDrop!F434</f>
        <v>Cedar Falls</v>
      </c>
      <c r="F437" s="80">
        <f>HouseDrop!I434</f>
        <v>5146.8</v>
      </c>
      <c r="G437" s="80">
        <v>1</v>
      </c>
      <c r="I437" s="79">
        <f>HouseDrop!J434</f>
        <v>6671</v>
      </c>
      <c r="J437" s="79"/>
      <c r="K437" s="79">
        <f>HouseDrop!H434</f>
        <v>6664</v>
      </c>
      <c r="L437" s="79"/>
      <c r="M437" s="79">
        <f>HouseDrop!K434</f>
        <v>7</v>
      </c>
      <c r="N437">
        <f t="shared" si="12"/>
        <v>1</v>
      </c>
      <c r="O437">
        <f t="shared" si="13"/>
        <v>1</v>
      </c>
      <c r="P437">
        <v>1</v>
      </c>
    </row>
    <row r="438" spans="2:16" hidden="1" x14ac:dyDescent="0.3">
      <c r="B438" s="5" t="str">
        <f>HouseDrop!C435</f>
        <v>Kurth, Monica</v>
      </c>
      <c r="D438" s="5" t="str">
        <f>HouseDrop!F435</f>
        <v>Davenport</v>
      </c>
      <c r="F438" s="80">
        <f>HouseDrop!I435</f>
        <v>15490</v>
      </c>
      <c r="G438" s="80">
        <v>1</v>
      </c>
      <c r="I438" s="79">
        <f>HouseDrop!J435</f>
        <v>6664</v>
      </c>
      <c r="J438" s="79"/>
      <c r="K438" s="79">
        <f>HouseDrop!H435</f>
        <v>6664</v>
      </c>
      <c r="L438" s="79"/>
      <c r="M438" s="79">
        <f>HouseDrop!K435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">
      <c r="B439" s="5" t="str">
        <f>HouseDrop!C436</f>
        <v>Landon, John</v>
      </c>
      <c r="D439" s="5" t="str">
        <f>HouseDrop!F436</f>
        <v>Ankeny</v>
      </c>
      <c r="F439" s="80">
        <f>HouseDrop!I436</f>
        <v>11193.3</v>
      </c>
      <c r="G439" s="80">
        <v>1</v>
      </c>
      <c r="I439" s="79">
        <f>HouseDrop!J436</f>
        <v>6664</v>
      </c>
      <c r="J439" s="79"/>
      <c r="K439" s="79">
        <f>HouseDrop!H436</f>
        <v>6664</v>
      </c>
      <c r="L439" s="79"/>
      <c r="M439" s="79">
        <f>HouseDrop!K436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">
      <c r="B440" s="5" t="str">
        <f>HouseDrop!C437</f>
        <v>Landon, John</v>
      </c>
      <c r="D440" s="5" t="str">
        <f>HouseDrop!F437</f>
        <v>Ballard</v>
      </c>
      <c r="F440" s="80">
        <f>HouseDrop!I437</f>
        <v>1604</v>
      </c>
      <c r="G440" s="80">
        <v>1</v>
      </c>
      <c r="I440" s="79">
        <f>HouseDrop!J437</f>
        <v>6664</v>
      </c>
      <c r="J440" s="79"/>
      <c r="K440" s="79">
        <f>HouseDrop!H437</f>
        <v>6664</v>
      </c>
      <c r="L440" s="79"/>
      <c r="M440" s="79">
        <f>HouseDrop!K437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">
      <c r="B441" s="5" t="str">
        <f>HouseDrop!C438</f>
        <v>Landon, John</v>
      </c>
      <c r="D441" s="5" t="str">
        <f>HouseDrop!F438</f>
        <v>Bondurant-Farrar</v>
      </c>
      <c r="F441" s="80">
        <f>HouseDrop!I438</f>
        <v>1916.2</v>
      </c>
      <c r="G441" s="80">
        <v>1</v>
      </c>
      <c r="I441" s="79">
        <f>HouseDrop!J438</f>
        <v>6664</v>
      </c>
      <c r="J441" s="79"/>
      <c r="K441" s="79">
        <f>HouseDrop!H438</f>
        <v>6664</v>
      </c>
      <c r="L441" s="79"/>
      <c r="M441" s="79">
        <f>HouseDrop!K438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">
      <c r="B442" s="5" t="str">
        <f>HouseDrop!C439</f>
        <v>Landon, John</v>
      </c>
      <c r="D442" s="5" t="str">
        <f>HouseDrop!F439</f>
        <v>North Polk</v>
      </c>
      <c r="F442" s="80">
        <f>HouseDrop!I439</f>
        <v>1565.3</v>
      </c>
      <c r="G442" s="80">
        <v>1</v>
      </c>
      <c r="I442" s="79">
        <f>HouseDrop!J439</f>
        <v>6664</v>
      </c>
      <c r="J442" s="79"/>
      <c r="K442" s="79">
        <f>HouseDrop!H439</f>
        <v>6664</v>
      </c>
      <c r="L442" s="79"/>
      <c r="M442" s="79">
        <f>HouseDrop!K439</f>
        <v>0</v>
      </c>
      <c r="N442">
        <f t="shared" si="12"/>
        <v>0</v>
      </c>
      <c r="O442">
        <f t="shared" si="13"/>
        <v>1</v>
      </c>
      <c r="P442">
        <v>1</v>
      </c>
    </row>
    <row r="443" spans="2:16" hidden="1" x14ac:dyDescent="0.3">
      <c r="B443" s="5" t="str">
        <f>HouseDrop!C440</f>
        <v>Lensing, Vicki</v>
      </c>
      <c r="D443" s="5" t="str">
        <f>HouseDrop!F440</f>
        <v>Iowa City</v>
      </c>
      <c r="F443" s="80">
        <f>HouseDrop!I440</f>
        <v>13981.6</v>
      </c>
      <c r="G443" s="80">
        <v>1</v>
      </c>
      <c r="I443" s="79">
        <f>HouseDrop!J440</f>
        <v>6681</v>
      </c>
      <c r="J443" s="79"/>
      <c r="K443" s="79">
        <f>HouseDrop!H440</f>
        <v>6664</v>
      </c>
      <c r="L443" s="79"/>
      <c r="M443" s="79">
        <f>HouseDrop!K440</f>
        <v>17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">
      <c r="B444" s="5" t="str">
        <f>HouseDrop!C441</f>
        <v>Lundgren, Shannon</v>
      </c>
      <c r="D444" s="5" t="str">
        <f>HouseDrop!F441</f>
        <v>Dubuque</v>
      </c>
      <c r="F444" s="80">
        <f>HouseDrop!I441</f>
        <v>10555.8</v>
      </c>
      <c r="G444" s="80">
        <v>1</v>
      </c>
      <c r="I444" s="79">
        <f>HouseDrop!J441</f>
        <v>6671</v>
      </c>
      <c r="J444" s="79"/>
      <c r="K444" s="79">
        <f>HouseDrop!H441</f>
        <v>6664</v>
      </c>
      <c r="L444" s="79"/>
      <c r="M444" s="79">
        <f>HouseDrop!K441</f>
        <v>7</v>
      </c>
      <c r="N444">
        <f t="shared" si="12"/>
        <v>1</v>
      </c>
      <c r="O444">
        <f t="shared" si="13"/>
        <v>1</v>
      </c>
      <c r="P444">
        <v>1</v>
      </c>
    </row>
    <row r="445" spans="2:16" hidden="1" x14ac:dyDescent="0.3">
      <c r="B445" s="5" t="str">
        <f>HouseDrop!C442</f>
        <v>Lundgren, Shannon</v>
      </c>
      <c r="D445" s="5" t="str">
        <f>HouseDrop!F442</f>
        <v>Maquoketa</v>
      </c>
      <c r="F445" s="80">
        <f>HouseDrop!I442</f>
        <v>1363.5</v>
      </c>
      <c r="G445" s="80">
        <v>1</v>
      </c>
      <c r="I445" s="79">
        <f>HouseDrop!J442</f>
        <v>6664</v>
      </c>
      <c r="J445" s="79"/>
      <c r="K445" s="79">
        <f>HouseDrop!H442</f>
        <v>6664</v>
      </c>
      <c r="L445" s="79"/>
      <c r="M445" s="79">
        <f>HouseDrop!K442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">
      <c r="B446" s="5" t="str">
        <f>HouseDrop!C443</f>
        <v>Lundgren, Shannon</v>
      </c>
      <c r="D446" s="5" t="str">
        <f>HouseDrop!F443</f>
        <v>Western Dubuque</v>
      </c>
      <c r="F446" s="80">
        <f>HouseDrop!I443</f>
        <v>3149</v>
      </c>
      <c r="G446" s="80">
        <v>1</v>
      </c>
      <c r="I446" s="79">
        <f>HouseDrop!J443</f>
        <v>6719</v>
      </c>
      <c r="J446" s="79"/>
      <c r="K446" s="79">
        <f>HouseDrop!H443</f>
        <v>6664</v>
      </c>
      <c r="L446" s="79"/>
      <c r="M446" s="79">
        <f>HouseDrop!K443</f>
        <v>55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">
      <c r="B447" s="5" t="str">
        <f>HouseDrop!C444</f>
        <v>Mascher, Mary</v>
      </c>
      <c r="D447" s="5" t="str">
        <f>HouseDrop!F444</f>
        <v>Iowa City</v>
      </c>
      <c r="F447" s="80">
        <f>HouseDrop!I444</f>
        <v>13981.6</v>
      </c>
      <c r="G447" s="80">
        <v>1</v>
      </c>
      <c r="I447" s="79">
        <f>HouseDrop!J444</f>
        <v>6681</v>
      </c>
      <c r="J447" s="79"/>
      <c r="K447" s="79">
        <f>HouseDrop!H444</f>
        <v>6664</v>
      </c>
      <c r="L447" s="79"/>
      <c r="M447" s="79">
        <f>HouseDrop!K444</f>
        <v>17</v>
      </c>
      <c r="N447">
        <f t="shared" si="12"/>
        <v>1</v>
      </c>
      <c r="O447">
        <f t="shared" si="13"/>
        <v>1</v>
      </c>
      <c r="P447">
        <v>1</v>
      </c>
    </row>
    <row r="448" spans="2:16" hidden="1" x14ac:dyDescent="0.3">
      <c r="B448" s="5" t="str">
        <f>HouseDrop!C445</f>
        <v>Maxwell, Dave</v>
      </c>
      <c r="D448" s="5" t="str">
        <f>HouseDrop!F445</f>
        <v>Belle Plaine</v>
      </c>
      <c r="F448" s="80">
        <f>HouseDrop!I445</f>
        <v>531.4</v>
      </c>
      <c r="G448" s="80">
        <v>1</v>
      </c>
      <c r="I448" s="79">
        <f>HouseDrop!J445</f>
        <v>6668</v>
      </c>
      <c r="J448" s="79"/>
      <c r="K448" s="79">
        <f>HouseDrop!H445</f>
        <v>6664</v>
      </c>
      <c r="L448" s="79"/>
      <c r="M448" s="79">
        <f>HouseDrop!K445</f>
        <v>4</v>
      </c>
      <c r="N448">
        <f t="shared" si="12"/>
        <v>1</v>
      </c>
      <c r="O448">
        <f t="shared" si="13"/>
        <v>1</v>
      </c>
      <c r="P448">
        <v>1</v>
      </c>
    </row>
    <row r="449" spans="2:16" hidden="1" x14ac:dyDescent="0.3">
      <c r="B449" s="5" t="str">
        <f>HouseDrop!C446</f>
        <v>Maxwell, Dave</v>
      </c>
      <c r="D449" s="5" t="str">
        <f>HouseDrop!F446</f>
        <v>Benton</v>
      </c>
      <c r="F449" s="80">
        <f>HouseDrop!I446</f>
        <v>1514.8</v>
      </c>
      <c r="G449" s="80">
        <v>1</v>
      </c>
      <c r="I449" s="79">
        <f>HouseDrop!J446</f>
        <v>6729</v>
      </c>
      <c r="J449" s="79"/>
      <c r="K449" s="79">
        <f>HouseDrop!H446</f>
        <v>6664</v>
      </c>
      <c r="L449" s="79"/>
      <c r="M449" s="79">
        <f>HouseDrop!K446</f>
        <v>65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">
      <c r="B450" s="5" t="str">
        <f>HouseDrop!C447</f>
        <v>Maxwell, Dave</v>
      </c>
      <c r="D450" s="5" t="str">
        <f>HouseDrop!F447</f>
        <v>Brooklyn-Guernsey-Malcom</v>
      </c>
      <c r="F450" s="80">
        <f>HouseDrop!I447</f>
        <v>527.1</v>
      </c>
      <c r="G450" s="80">
        <v>1</v>
      </c>
      <c r="I450" s="79">
        <f>HouseDrop!J447</f>
        <v>6679</v>
      </c>
      <c r="J450" s="79"/>
      <c r="K450" s="79">
        <f>HouseDrop!H447</f>
        <v>6664</v>
      </c>
      <c r="L450" s="79"/>
      <c r="M450" s="79">
        <f>HouseDrop!K447</f>
        <v>15</v>
      </c>
      <c r="N450">
        <f t="shared" si="12"/>
        <v>1</v>
      </c>
      <c r="O450">
        <f t="shared" si="13"/>
        <v>1</v>
      </c>
      <c r="P450">
        <v>1</v>
      </c>
    </row>
    <row r="451" spans="2:16" hidden="1" x14ac:dyDescent="0.3">
      <c r="B451" s="5" t="str">
        <f>HouseDrop!C448</f>
        <v>Maxwell, Dave</v>
      </c>
      <c r="D451" s="5" t="str">
        <f>HouseDrop!F448</f>
        <v>Clear Creek Amana</v>
      </c>
      <c r="F451" s="80">
        <f>HouseDrop!I448</f>
        <v>2004.7</v>
      </c>
      <c r="G451" s="80">
        <v>1</v>
      </c>
      <c r="I451" s="79">
        <f>HouseDrop!J448</f>
        <v>6700</v>
      </c>
      <c r="J451" s="79"/>
      <c r="K451" s="79">
        <f>HouseDrop!H448</f>
        <v>6664</v>
      </c>
      <c r="L451" s="79"/>
      <c r="M451" s="79">
        <f>HouseDrop!K448</f>
        <v>36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">
      <c r="B452" s="5" t="str">
        <f>HouseDrop!C449</f>
        <v>Maxwell, Dave</v>
      </c>
      <c r="D452" s="5" t="str">
        <f>HouseDrop!F449</f>
        <v>English Valleys</v>
      </c>
      <c r="F452" s="80">
        <f>HouseDrop!I449</f>
        <v>457.8</v>
      </c>
      <c r="G452" s="80">
        <v>1</v>
      </c>
      <c r="I452" s="79">
        <f>HouseDrop!J449</f>
        <v>6737</v>
      </c>
      <c r="J452" s="79"/>
      <c r="K452" s="79">
        <f>HouseDrop!H449</f>
        <v>6664</v>
      </c>
      <c r="L452" s="79"/>
      <c r="M452" s="79">
        <f>HouseDrop!K449</f>
        <v>73</v>
      </c>
      <c r="N452">
        <f t="shared" si="12"/>
        <v>1</v>
      </c>
      <c r="O452">
        <f t="shared" si="13"/>
        <v>1</v>
      </c>
      <c r="P452">
        <v>1</v>
      </c>
    </row>
    <row r="453" spans="2:16" hidden="1" x14ac:dyDescent="0.3">
      <c r="B453" s="5" t="str">
        <f>HouseDrop!C450</f>
        <v>Maxwell, Dave</v>
      </c>
      <c r="D453" s="5" t="str">
        <f>HouseDrop!F450</f>
        <v>Grinnell-Newburg</v>
      </c>
      <c r="F453" s="80">
        <f>HouseDrop!I450</f>
        <v>1614.5</v>
      </c>
      <c r="G453" s="80">
        <v>1</v>
      </c>
      <c r="I453" s="79">
        <f>HouseDrop!J450</f>
        <v>6687</v>
      </c>
      <c r="J453" s="79"/>
      <c r="K453" s="79">
        <f>HouseDrop!H450</f>
        <v>6664</v>
      </c>
      <c r="L453" s="79"/>
      <c r="M453" s="79">
        <f>HouseDrop!K450</f>
        <v>23</v>
      </c>
      <c r="N453">
        <f t="shared" si="12"/>
        <v>1</v>
      </c>
      <c r="O453">
        <f t="shared" si="13"/>
        <v>1</v>
      </c>
      <c r="P453">
        <v>1</v>
      </c>
    </row>
    <row r="454" spans="2:16" hidden="1" x14ac:dyDescent="0.3">
      <c r="B454" s="5" t="str">
        <f>HouseDrop!C451</f>
        <v>Maxwell, Dave</v>
      </c>
      <c r="D454" s="5" t="str">
        <f>HouseDrop!F451</f>
        <v>H-L-V</v>
      </c>
      <c r="F454" s="80">
        <f>HouseDrop!I451</f>
        <v>330.7</v>
      </c>
      <c r="G454" s="80">
        <v>1</v>
      </c>
      <c r="I454" s="79">
        <f>HouseDrop!J451</f>
        <v>6764</v>
      </c>
      <c r="J454" s="79"/>
      <c r="K454" s="79">
        <f>HouseDrop!H451</f>
        <v>6664</v>
      </c>
      <c r="L454" s="79"/>
      <c r="M454" s="79">
        <f>HouseDrop!K451</f>
        <v>100</v>
      </c>
      <c r="N454">
        <f t="shared" si="12"/>
        <v>1</v>
      </c>
      <c r="O454">
        <f t="shared" si="13"/>
        <v>1</v>
      </c>
      <c r="P454">
        <v>1</v>
      </c>
    </row>
    <row r="455" spans="2:16" hidden="1" x14ac:dyDescent="0.3">
      <c r="B455" s="5" t="str">
        <f>HouseDrop!C452</f>
        <v>Maxwell, Dave</v>
      </c>
      <c r="D455" s="5" t="str">
        <f>HouseDrop!F452</f>
        <v>Iowa Valley</v>
      </c>
      <c r="F455" s="80">
        <f>HouseDrop!I452</f>
        <v>540.70000000000005</v>
      </c>
      <c r="G455" s="80">
        <v>1</v>
      </c>
      <c r="I455" s="79">
        <f>HouseDrop!J452</f>
        <v>6664</v>
      </c>
      <c r="J455" s="79"/>
      <c r="K455" s="79">
        <f>HouseDrop!H452</f>
        <v>6664</v>
      </c>
      <c r="L455" s="79"/>
      <c r="M455" s="79">
        <f>HouseDrop!K452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">
      <c r="B456" s="5" t="str">
        <f>HouseDrop!C453</f>
        <v>Maxwell, Dave</v>
      </c>
      <c r="D456" s="5" t="str">
        <f>HouseDrop!F453</f>
        <v>East Marshall</v>
      </c>
      <c r="F456" s="80">
        <f>HouseDrop!I453</f>
        <v>554.29999999999995</v>
      </c>
      <c r="G456" s="80">
        <v>1</v>
      </c>
      <c r="I456" s="79">
        <f>HouseDrop!J453</f>
        <v>6748</v>
      </c>
      <c r="J456" s="79"/>
      <c r="K456" s="79">
        <f>HouseDrop!H453</f>
        <v>6664</v>
      </c>
      <c r="L456" s="79"/>
      <c r="M456" s="79">
        <f>HouseDrop!K453</f>
        <v>84</v>
      </c>
      <c r="N456">
        <f t="shared" si="14"/>
        <v>1</v>
      </c>
      <c r="O456">
        <f t="shared" si="15"/>
        <v>1</v>
      </c>
      <c r="P456">
        <v>1</v>
      </c>
    </row>
    <row r="457" spans="2:16" hidden="1" x14ac:dyDescent="0.3">
      <c r="B457" s="5" t="str">
        <f>HouseDrop!C454</f>
        <v>Maxwell, Dave</v>
      </c>
      <c r="D457" s="5" t="str">
        <f>HouseDrop!F454</f>
        <v>Lynnville-Sully</v>
      </c>
      <c r="F457" s="80">
        <f>HouseDrop!I454</f>
        <v>452.4</v>
      </c>
      <c r="G457" s="80">
        <v>1</v>
      </c>
      <c r="I457" s="79">
        <f>HouseDrop!J454</f>
        <v>6664</v>
      </c>
      <c r="J457" s="79"/>
      <c r="K457" s="79">
        <f>HouseDrop!H454</f>
        <v>6664</v>
      </c>
      <c r="L457" s="79"/>
      <c r="M457" s="79">
        <f>HouseDrop!K454</f>
        <v>0</v>
      </c>
      <c r="N457">
        <f t="shared" si="14"/>
        <v>0</v>
      </c>
      <c r="O457">
        <f t="shared" si="15"/>
        <v>1</v>
      </c>
      <c r="P457">
        <v>1</v>
      </c>
    </row>
    <row r="458" spans="2:16" hidden="1" x14ac:dyDescent="0.3">
      <c r="B458" s="5" t="str">
        <f>HouseDrop!C455</f>
        <v>Maxwell, Dave</v>
      </c>
      <c r="D458" s="5" t="str">
        <f>HouseDrop!F455</f>
        <v>Mid-Prairie</v>
      </c>
      <c r="F458" s="80">
        <f>HouseDrop!I455</f>
        <v>1258.4000000000001</v>
      </c>
      <c r="G458" s="80">
        <v>1</v>
      </c>
      <c r="I458" s="79">
        <f>HouseDrop!J455</f>
        <v>6688</v>
      </c>
      <c r="J458" s="79"/>
      <c r="K458" s="79">
        <f>HouseDrop!H455</f>
        <v>6664</v>
      </c>
      <c r="L458" s="79"/>
      <c r="M458" s="79">
        <f>HouseDrop!K455</f>
        <v>24</v>
      </c>
      <c r="N458">
        <f t="shared" si="14"/>
        <v>1</v>
      </c>
      <c r="O458">
        <f t="shared" si="15"/>
        <v>1</v>
      </c>
      <c r="P458">
        <v>1</v>
      </c>
    </row>
    <row r="459" spans="2:16" hidden="1" x14ac:dyDescent="0.3">
      <c r="B459" s="5" t="str">
        <f>HouseDrop!C456</f>
        <v>Maxwell, Dave</v>
      </c>
      <c r="D459" s="5" t="str">
        <f>HouseDrop!F456</f>
        <v>Montezuma</v>
      </c>
      <c r="F459" s="80">
        <f>HouseDrop!I456</f>
        <v>526.20000000000005</v>
      </c>
      <c r="G459" s="80">
        <v>1</v>
      </c>
      <c r="I459" s="79">
        <f>HouseDrop!J456</f>
        <v>6664</v>
      </c>
      <c r="J459" s="79"/>
      <c r="K459" s="79">
        <f>HouseDrop!H456</f>
        <v>6664</v>
      </c>
      <c r="L459" s="79"/>
      <c r="M459" s="79">
        <f>HouseDrop!K456</f>
        <v>0</v>
      </c>
      <c r="N459">
        <f t="shared" si="14"/>
        <v>0</v>
      </c>
      <c r="O459">
        <f t="shared" si="15"/>
        <v>1</v>
      </c>
      <c r="P459">
        <v>1</v>
      </c>
    </row>
    <row r="460" spans="2:16" hidden="1" x14ac:dyDescent="0.3">
      <c r="B460" s="5" t="str">
        <f>HouseDrop!C457</f>
        <v>Maxwell, Dave</v>
      </c>
      <c r="D460" s="5" t="str">
        <f>HouseDrop!F457</f>
        <v>North Mahaska</v>
      </c>
      <c r="F460" s="80">
        <f>HouseDrop!I457</f>
        <v>509.5</v>
      </c>
      <c r="G460" s="80">
        <v>1</v>
      </c>
      <c r="I460" s="79">
        <f>HouseDrop!J457</f>
        <v>6831</v>
      </c>
      <c r="J460" s="79"/>
      <c r="K460" s="79">
        <f>HouseDrop!H457</f>
        <v>6664</v>
      </c>
      <c r="L460" s="79"/>
      <c r="M460" s="79">
        <f>HouseDrop!K457</f>
        <v>167</v>
      </c>
      <c r="N460">
        <f t="shared" si="14"/>
        <v>1</v>
      </c>
      <c r="O460">
        <f t="shared" si="15"/>
        <v>1</v>
      </c>
      <c r="P460">
        <v>1</v>
      </c>
    </row>
    <row r="461" spans="2:16" hidden="1" x14ac:dyDescent="0.3">
      <c r="B461" s="5" t="str">
        <f>HouseDrop!C458</f>
        <v>Maxwell, Dave</v>
      </c>
      <c r="D461" s="5" t="str">
        <f>HouseDrop!F458</f>
        <v>South Tama County</v>
      </c>
      <c r="F461" s="80">
        <f>HouseDrop!I458</f>
        <v>1565</v>
      </c>
      <c r="G461" s="80">
        <v>1</v>
      </c>
      <c r="I461" s="79">
        <f>HouseDrop!J458</f>
        <v>6684</v>
      </c>
      <c r="J461" s="79"/>
      <c r="K461" s="79">
        <f>HouseDrop!H458</f>
        <v>6664</v>
      </c>
      <c r="L461" s="79"/>
      <c r="M461" s="79">
        <f>HouseDrop!K458</f>
        <v>20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">
      <c r="B462" s="5" t="str">
        <f>HouseDrop!C459</f>
        <v>Maxwell, Dave</v>
      </c>
      <c r="D462" s="5" t="str">
        <f>HouseDrop!F459</f>
        <v>Tri-County</v>
      </c>
      <c r="F462" s="80">
        <f>HouseDrop!I459</f>
        <v>283</v>
      </c>
      <c r="G462" s="80">
        <v>1</v>
      </c>
      <c r="I462" s="79">
        <f>HouseDrop!J459</f>
        <v>6664</v>
      </c>
      <c r="J462" s="79"/>
      <c r="K462" s="79">
        <f>HouseDrop!H459</f>
        <v>6664</v>
      </c>
      <c r="L462" s="79"/>
      <c r="M462" s="79">
        <f>HouseDrop!K459</f>
        <v>0</v>
      </c>
      <c r="N462">
        <f t="shared" si="14"/>
        <v>0</v>
      </c>
      <c r="O462">
        <f t="shared" si="15"/>
        <v>1</v>
      </c>
      <c r="P462">
        <v>1</v>
      </c>
    </row>
    <row r="463" spans="2:16" hidden="1" x14ac:dyDescent="0.3">
      <c r="B463" s="5" t="str">
        <f>HouseDrop!C460</f>
        <v>Maxwell, Dave</v>
      </c>
      <c r="D463" s="5" t="str">
        <f>HouseDrop!F460</f>
        <v>Williamsburg</v>
      </c>
      <c r="F463" s="80">
        <f>HouseDrop!I460</f>
        <v>1127.5999999999999</v>
      </c>
      <c r="G463" s="80">
        <v>1</v>
      </c>
      <c r="I463" s="79">
        <f>HouseDrop!J460</f>
        <v>6680</v>
      </c>
      <c r="J463" s="79"/>
      <c r="K463" s="79">
        <f>HouseDrop!H460</f>
        <v>6664</v>
      </c>
      <c r="L463" s="79"/>
      <c r="M463" s="79">
        <f>HouseDrop!K460</f>
        <v>16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">
      <c r="B464" s="5" t="str">
        <f>HouseDrop!C461</f>
        <v>McConkey, Charlie</v>
      </c>
      <c r="D464" s="5" t="str">
        <f>HouseDrop!F461</f>
        <v>Council Bluffs</v>
      </c>
      <c r="F464" s="80">
        <f>HouseDrop!I461</f>
        <v>9256.9</v>
      </c>
      <c r="G464" s="80">
        <v>1</v>
      </c>
      <c r="I464" s="79">
        <f>HouseDrop!J461</f>
        <v>6733</v>
      </c>
      <c r="J464" s="79"/>
      <c r="K464" s="79">
        <f>HouseDrop!H461</f>
        <v>6664</v>
      </c>
      <c r="L464" s="79"/>
      <c r="M464" s="79">
        <f>HouseDrop!K461</f>
        <v>69</v>
      </c>
      <c r="N464">
        <f t="shared" si="14"/>
        <v>1</v>
      </c>
      <c r="O464">
        <f t="shared" si="15"/>
        <v>1</v>
      </c>
      <c r="P464">
        <v>1</v>
      </c>
    </row>
    <row r="465" spans="2:16" hidden="1" x14ac:dyDescent="0.3">
      <c r="B465" s="5" t="str">
        <f>HouseDrop!C462</f>
        <v>McKean, Andy</v>
      </c>
      <c r="D465" s="5" t="str">
        <f>HouseDrop!F462</f>
        <v>Anamosa</v>
      </c>
      <c r="F465" s="80">
        <f>HouseDrop!I462</f>
        <v>1258.3</v>
      </c>
      <c r="G465" s="80">
        <v>1</v>
      </c>
      <c r="I465" s="79">
        <f>HouseDrop!J462</f>
        <v>6681</v>
      </c>
      <c r="J465" s="79"/>
      <c r="K465" s="79">
        <f>HouseDrop!H462</f>
        <v>6664</v>
      </c>
      <c r="L465" s="79"/>
      <c r="M465" s="79">
        <f>HouseDrop!K462</f>
        <v>17</v>
      </c>
      <c r="N465">
        <f t="shared" si="14"/>
        <v>1</v>
      </c>
      <c r="O465">
        <f t="shared" si="15"/>
        <v>1</v>
      </c>
      <c r="P465">
        <v>1</v>
      </c>
    </row>
    <row r="466" spans="2:16" hidden="1" x14ac:dyDescent="0.3">
      <c r="B466" s="5" t="str">
        <f>HouseDrop!C463</f>
        <v>McKean, Andy</v>
      </c>
      <c r="D466" s="5" t="str">
        <f>HouseDrop!F463</f>
        <v>Andrew</v>
      </c>
      <c r="F466" s="80">
        <f>HouseDrop!I463</f>
        <v>234.3</v>
      </c>
      <c r="G466" s="80">
        <v>1</v>
      </c>
      <c r="I466" s="79">
        <f>HouseDrop!J463</f>
        <v>6729</v>
      </c>
      <c r="J466" s="79"/>
      <c r="K466" s="79">
        <f>HouseDrop!H463</f>
        <v>6664</v>
      </c>
      <c r="L466" s="79"/>
      <c r="M466" s="79">
        <f>HouseDrop!K463</f>
        <v>65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">
      <c r="B467" s="5" t="str">
        <f>HouseDrop!C464</f>
        <v>McKean, Andy</v>
      </c>
      <c r="D467" s="5" t="str">
        <f>HouseDrop!F464</f>
        <v>Bellevue</v>
      </c>
      <c r="F467" s="80">
        <f>HouseDrop!I464</f>
        <v>574.20000000000005</v>
      </c>
      <c r="G467" s="80">
        <v>1</v>
      </c>
      <c r="I467" s="79">
        <f>HouseDrop!J464</f>
        <v>6721</v>
      </c>
      <c r="J467" s="79"/>
      <c r="K467" s="79">
        <f>HouseDrop!H464</f>
        <v>6664</v>
      </c>
      <c r="L467" s="79"/>
      <c r="M467" s="79">
        <f>HouseDrop!K464</f>
        <v>57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">
      <c r="B468" s="5" t="str">
        <f>HouseDrop!C465</f>
        <v>McKean, Andy</v>
      </c>
      <c r="D468" s="5" t="str">
        <f>HouseDrop!F465</f>
        <v>Delwood</v>
      </c>
      <c r="F468" s="80">
        <f>HouseDrop!I465</f>
        <v>191.5</v>
      </c>
      <c r="G468" s="80">
        <v>1</v>
      </c>
      <c r="I468" s="79">
        <f>HouseDrop!J465</f>
        <v>6839</v>
      </c>
      <c r="J468" s="79"/>
      <c r="K468" s="79">
        <f>HouseDrop!H465</f>
        <v>6664</v>
      </c>
      <c r="L468" s="79"/>
      <c r="M468" s="79">
        <f>HouseDrop!K465</f>
        <v>175</v>
      </c>
      <c r="N468">
        <f t="shared" si="14"/>
        <v>1</v>
      </c>
      <c r="O468">
        <f t="shared" si="15"/>
        <v>0</v>
      </c>
      <c r="P468">
        <v>1</v>
      </c>
    </row>
    <row r="469" spans="2:16" hidden="1" x14ac:dyDescent="0.3">
      <c r="B469" s="5" t="str">
        <f>HouseDrop!C466</f>
        <v>McKean, Andy</v>
      </c>
      <c r="D469" s="5" t="str">
        <f>HouseDrop!F466</f>
        <v>Dubuque</v>
      </c>
      <c r="F469" s="80">
        <f>HouseDrop!I466</f>
        <v>10555.8</v>
      </c>
      <c r="G469" s="80">
        <v>1</v>
      </c>
      <c r="I469" s="79">
        <f>HouseDrop!J466</f>
        <v>6671</v>
      </c>
      <c r="J469" s="79"/>
      <c r="K469" s="79">
        <f>HouseDrop!H466</f>
        <v>6664</v>
      </c>
      <c r="L469" s="79"/>
      <c r="M469" s="79">
        <f>HouseDrop!K466</f>
        <v>7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">
      <c r="B470" s="5" t="str">
        <f>HouseDrop!C467</f>
        <v>McKean, Andy</v>
      </c>
      <c r="D470" s="5" t="str">
        <f>HouseDrop!F467</f>
        <v>Easton Valley</v>
      </c>
      <c r="F470" s="80">
        <f>HouseDrop!I467</f>
        <v>615.5</v>
      </c>
      <c r="G470" s="80">
        <v>1</v>
      </c>
      <c r="I470" s="79">
        <f>HouseDrop!J467</f>
        <v>6664</v>
      </c>
      <c r="J470" s="79"/>
      <c r="K470" s="79">
        <f>HouseDrop!H467</f>
        <v>6664</v>
      </c>
      <c r="L470" s="79"/>
      <c r="M470" s="79">
        <f>HouseDrop!K467</f>
        <v>0</v>
      </c>
      <c r="N470">
        <f t="shared" si="14"/>
        <v>0</v>
      </c>
      <c r="O470">
        <f t="shared" si="15"/>
        <v>1</v>
      </c>
      <c r="P470">
        <v>1</v>
      </c>
    </row>
    <row r="471" spans="2:16" hidden="1" x14ac:dyDescent="0.3">
      <c r="B471" s="5" t="str">
        <f>HouseDrop!C468</f>
        <v>McKean, Andy</v>
      </c>
      <c r="D471" s="5" t="str">
        <f>HouseDrop!F468</f>
        <v>North Cedar</v>
      </c>
      <c r="F471" s="80">
        <f>HouseDrop!I468</f>
        <v>823.5</v>
      </c>
      <c r="G471" s="80">
        <v>1</v>
      </c>
      <c r="I471" s="79">
        <f>HouseDrop!J468</f>
        <v>6705</v>
      </c>
      <c r="J471" s="79"/>
      <c r="K471" s="79">
        <f>HouseDrop!H468</f>
        <v>6664</v>
      </c>
      <c r="L471" s="79"/>
      <c r="M471" s="79">
        <f>HouseDrop!K468</f>
        <v>41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">
      <c r="B472" s="5" t="str">
        <f>HouseDrop!C469</f>
        <v>McKean, Andy</v>
      </c>
      <c r="D472" s="5" t="str">
        <f>HouseDrop!F469</f>
        <v>Lisbon</v>
      </c>
      <c r="F472" s="80">
        <f>HouseDrop!I469</f>
        <v>662.9</v>
      </c>
      <c r="G472" s="80">
        <v>1</v>
      </c>
      <c r="I472" s="79">
        <f>HouseDrop!J469</f>
        <v>6664</v>
      </c>
      <c r="J472" s="79"/>
      <c r="K472" s="79">
        <f>HouseDrop!H469</f>
        <v>6664</v>
      </c>
      <c r="L472" s="79"/>
      <c r="M472" s="79">
        <f>HouseDrop!K469</f>
        <v>0</v>
      </c>
      <c r="N472">
        <f t="shared" si="14"/>
        <v>0</v>
      </c>
      <c r="O472">
        <f t="shared" si="15"/>
        <v>1</v>
      </c>
      <c r="P472">
        <v>1</v>
      </c>
    </row>
    <row r="473" spans="2:16" hidden="1" x14ac:dyDescent="0.3">
      <c r="B473" s="5" t="str">
        <f>HouseDrop!C470</f>
        <v>McKean, Andy</v>
      </c>
      <c r="D473" s="5" t="str">
        <f>HouseDrop!F470</f>
        <v>Maquoketa</v>
      </c>
      <c r="F473" s="80">
        <f>HouseDrop!I470</f>
        <v>1363.5</v>
      </c>
      <c r="G473" s="80">
        <v>1</v>
      </c>
      <c r="I473" s="79">
        <f>HouseDrop!J470</f>
        <v>6664</v>
      </c>
      <c r="J473" s="79"/>
      <c r="K473" s="79">
        <f>HouseDrop!H470</f>
        <v>6664</v>
      </c>
      <c r="L473" s="79"/>
      <c r="M473" s="79">
        <f>HouseDrop!K470</f>
        <v>0</v>
      </c>
      <c r="N473">
        <f t="shared" si="14"/>
        <v>0</v>
      </c>
      <c r="O473">
        <f t="shared" si="15"/>
        <v>1</v>
      </c>
      <c r="P473">
        <v>1</v>
      </c>
    </row>
    <row r="474" spans="2:16" hidden="1" x14ac:dyDescent="0.3">
      <c r="B474" s="5" t="str">
        <f>HouseDrop!C471</f>
        <v>McKean, Andy</v>
      </c>
      <c r="D474" s="5" t="str">
        <f>HouseDrop!F471</f>
        <v>Midland</v>
      </c>
      <c r="F474" s="80">
        <f>HouseDrop!I471</f>
        <v>552.9</v>
      </c>
      <c r="G474" s="80">
        <v>1</v>
      </c>
      <c r="I474" s="79">
        <f>HouseDrop!J471</f>
        <v>6753</v>
      </c>
      <c r="J474" s="79"/>
      <c r="K474" s="79">
        <f>HouseDrop!H471</f>
        <v>6664</v>
      </c>
      <c r="L474" s="79"/>
      <c r="M474" s="79">
        <f>HouseDrop!K471</f>
        <v>89</v>
      </c>
      <c r="N474">
        <f t="shared" si="14"/>
        <v>1</v>
      </c>
      <c r="O474">
        <f t="shared" si="15"/>
        <v>1</v>
      </c>
      <c r="P474">
        <v>1</v>
      </c>
    </row>
    <row r="475" spans="2:16" hidden="1" x14ac:dyDescent="0.3">
      <c r="B475" s="5" t="str">
        <f>HouseDrop!C472</f>
        <v>McKean, Andy</v>
      </c>
      <c r="D475" s="5" t="str">
        <f>HouseDrop!F472</f>
        <v>Monticello</v>
      </c>
      <c r="F475" s="80">
        <f>HouseDrop!I472</f>
        <v>1025.7</v>
      </c>
      <c r="G475" s="80">
        <v>1</v>
      </c>
      <c r="I475" s="79">
        <f>HouseDrop!J472</f>
        <v>6664</v>
      </c>
      <c r="J475" s="79"/>
      <c r="K475" s="79">
        <f>HouseDrop!H472</f>
        <v>6664</v>
      </c>
      <c r="L475" s="79"/>
      <c r="M475" s="79">
        <f>HouseDrop!K472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">
      <c r="B476" s="5" t="str">
        <f>HouseDrop!C473</f>
        <v>McKean, Andy</v>
      </c>
      <c r="D476" s="5" t="str">
        <f>HouseDrop!F473</f>
        <v>Mount Vernon</v>
      </c>
      <c r="F476" s="80">
        <f>HouseDrop!I473</f>
        <v>1124.2</v>
      </c>
      <c r="G476" s="80">
        <v>1</v>
      </c>
      <c r="I476" s="79">
        <f>HouseDrop!J473</f>
        <v>6664</v>
      </c>
      <c r="J476" s="79"/>
      <c r="K476" s="79">
        <f>HouseDrop!H473</f>
        <v>6664</v>
      </c>
      <c r="L476" s="79"/>
      <c r="M476" s="79">
        <f>HouseDrop!K473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">
      <c r="B477" s="5" t="str">
        <f>HouseDrop!C474</f>
        <v>McKean, Andy</v>
      </c>
      <c r="D477" s="5" t="str">
        <f>HouseDrop!F474</f>
        <v>Olin Consolidated</v>
      </c>
      <c r="F477" s="80">
        <f>HouseDrop!I474</f>
        <v>218</v>
      </c>
      <c r="G477" s="80">
        <v>1</v>
      </c>
      <c r="I477" s="79">
        <f>HouseDrop!J474</f>
        <v>6676</v>
      </c>
      <c r="J477" s="79"/>
      <c r="K477" s="79">
        <f>HouseDrop!H474</f>
        <v>6664</v>
      </c>
      <c r="L477" s="79"/>
      <c r="M477" s="79">
        <f>HouseDrop!K474</f>
        <v>12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">
      <c r="B478" s="5" t="str">
        <f>HouseDrop!C475</f>
        <v>McKean, Andy</v>
      </c>
      <c r="D478" s="5" t="str">
        <f>HouseDrop!F475</f>
        <v>Western Dubuque</v>
      </c>
      <c r="F478" s="80">
        <f>HouseDrop!I475</f>
        <v>3149</v>
      </c>
      <c r="G478" s="80">
        <v>1</v>
      </c>
      <c r="I478" s="79">
        <f>HouseDrop!J475</f>
        <v>6719</v>
      </c>
      <c r="J478" s="79"/>
      <c r="K478" s="79">
        <f>HouseDrop!H475</f>
        <v>6664</v>
      </c>
      <c r="L478" s="79"/>
      <c r="M478" s="79">
        <f>HouseDrop!K475</f>
        <v>55</v>
      </c>
      <c r="N478">
        <f t="shared" si="14"/>
        <v>1</v>
      </c>
      <c r="O478">
        <f t="shared" si="15"/>
        <v>1</v>
      </c>
      <c r="P478">
        <v>1</v>
      </c>
    </row>
    <row r="479" spans="2:16" hidden="1" x14ac:dyDescent="0.3">
      <c r="B479" s="5" t="str">
        <f>HouseDrop!C476</f>
        <v>Meyer, Brian</v>
      </c>
      <c r="D479" s="5" t="str">
        <f>HouseDrop!F476</f>
        <v>Carlisle</v>
      </c>
      <c r="F479" s="80">
        <f>HouseDrop!I476</f>
        <v>1902.3</v>
      </c>
      <c r="G479" s="80">
        <v>1</v>
      </c>
      <c r="I479" s="79">
        <f>HouseDrop!J476</f>
        <v>6664</v>
      </c>
      <c r="J479" s="79"/>
      <c r="K479" s="79">
        <f>HouseDrop!H476</f>
        <v>6664</v>
      </c>
      <c r="L479" s="79"/>
      <c r="M479" s="79">
        <f>HouseDrop!K476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">
      <c r="B480" s="5" t="str">
        <f>HouseDrop!C477</f>
        <v>Meyer, Brian</v>
      </c>
      <c r="D480" s="5" t="str">
        <f>HouseDrop!F477</f>
        <v>Des Moines Independent</v>
      </c>
      <c r="F480" s="80">
        <f>HouseDrop!I477</f>
        <v>32979.199999999997</v>
      </c>
      <c r="G480" s="80">
        <v>1</v>
      </c>
      <c r="I480" s="79">
        <f>HouseDrop!J477</f>
        <v>6732</v>
      </c>
      <c r="J480" s="79"/>
      <c r="K480" s="79">
        <f>HouseDrop!H477</f>
        <v>6664</v>
      </c>
      <c r="L480" s="79"/>
      <c r="M480" s="79">
        <f>HouseDrop!K477</f>
        <v>68</v>
      </c>
      <c r="N480">
        <f t="shared" si="14"/>
        <v>1</v>
      </c>
      <c r="O480">
        <f t="shared" si="15"/>
        <v>1</v>
      </c>
      <c r="P480">
        <v>1</v>
      </c>
    </row>
    <row r="481" spans="2:16" hidden="1" x14ac:dyDescent="0.3">
      <c r="B481" s="5" t="str">
        <f>HouseDrop!C478</f>
        <v>Miller, Helen</v>
      </c>
      <c r="D481" s="5" t="str">
        <f>HouseDrop!F478</f>
        <v>Eagle Grove</v>
      </c>
      <c r="F481" s="80">
        <f>HouseDrop!I478</f>
        <v>851.7</v>
      </c>
      <c r="G481" s="80">
        <v>1</v>
      </c>
      <c r="I481" s="79">
        <f>HouseDrop!J478</f>
        <v>6782</v>
      </c>
      <c r="J481" s="79"/>
      <c r="K481" s="79">
        <f>HouseDrop!H478</f>
        <v>6664</v>
      </c>
      <c r="L481" s="79"/>
      <c r="M481" s="79">
        <f>HouseDrop!K478</f>
        <v>118</v>
      </c>
      <c r="N481">
        <f t="shared" si="14"/>
        <v>1</v>
      </c>
      <c r="O481">
        <f t="shared" si="15"/>
        <v>1</v>
      </c>
      <c r="P481">
        <v>1</v>
      </c>
    </row>
    <row r="482" spans="2:16" hidden="1" x14ac:dyDescent="0.3">
      <c r="B482" s="5" t="str">
        <f>HouseDrop!C479</f>
        <v>Miller, Helen</v>
      </c>
      <c r="D482" s="5" t="str">
        <f>HouseDrop!F479</f>
        <v>Fort Dodge</v>
      </c>
      <c r="F482" s="80">
        <f>HouseDrop!I479</f>
        <v>3710.6</v>
      </c>
      <c r="G482" s="80">
        <v>1</v>
      </c>
      <c r="I482" s="79">
        <f>HouseDrop!J479</f>
        <v>6691</v>
      </c>
      <c r="J482" s="79"/>
      <c r="K482" s="79">
        <f>HouseDrop!H479</f>
        <v>6664</v>
      </c>
      <c r="L482" s="79"/>
      <c r="M482" s="79">
        <f>HouseDrop!K479</f>
        <v>27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">
      <c r="B483" s="5" t="str">
        <f>HouseDrop!C480</f>
        <v>Miller, Helen</v>
      </c>
      <c r="D483" s="5" t="str">
        <f>HouseDrop!F480</f>
        <v>Gilmore City-Bradgate</v>
      </c>
      <c r="F483" s="80">
        <f>HouseDrop!I480</f>
        <v>118</v>
      </c>
      <c r="G483" s="80">
        <v>1</v>
      </c>
      <c r="I483" s="79">
        <f>HouseDrop!J480</f>
        <v>6831</v>
      </c>
      <c r="J483" s="79"/>
      <c r="K483" s="79">
        <f>HouseDrop!H480</f>
        <v>6664</v>
      </c>
      <c r="L483" s="79"/>
      <c r="M483" s="79">
        <f>HouseDrop!K480</f>
        <v>167</v>
      </c>
      <c r="N483">
        <f t="shared" si="14"/>
        <v>1</v>
      </c>
      <c r="O483">
        <f t="shared" si="15"/>
        <v>1</v>
      </c>
      <c r="P483">
        <v>1</v>
      </c>
    </row>
    <row r="484" spans="2:16" hidden="1" x14ac:dyDescent="0.3">
      <c r="B484" s="5" t="str">
        <f>HouseDrop!C481</f>
        <v>Miller, Helen</v>
      </c>
      <c r="D484" s="5" t="str">
        <f>HouseDrop!F481</f>
        <v>Humboldt</v>
      </c>
      <c r="F484" s="80">
        <f>HouseDrop!I481</f>
        <v>1198.0999999999999</v>
      </c>
      <c r="G484" s="80">
        <v>1</v>
      </c>
      <c r="I484" s="79">
        <f>HouseDrop!J481</f>
        <v>6664</v>
      </c>
      <c r="J484" s="79"/>
      <c r="K484" s="79">
        <f>HouseDrop!H481</f>
        <v>6664</v>
      </c>
      <c r="L484" s="79"/>
      <c r="M484" s="79">
        <f>HouseDrop!K481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">
      <c r="B485" s="5" t="str">
        <f>HouseDrop!C482</f>
        <v>Miller, Helen</v>
      </c>
      <c r="D485" s="5" t="str">
        <f>HouseDrop!F482</f>
        <v>Manson Northwest Webster</v>
      </c>
      <c r="F485" s="80">
        <f>HouseDrop!I482</f>
        <v>649</v>
      </c>
      <c r="G485" s="80">
        <v>1</v>
      </c>
      <c r="I485" s="79">
        <f>HouseDrop!J482</f>
        <v>6724</v>
      </c>
      <c r="J485" s="79"/>
      <c r="K485" s="79">
        <f>HouseDrop!H482</f>
        <v>6664</v>
      </c>
      <c r="L485" s="79"/>
      <c r="M485" s="79">
        <f>HouseDrop!K482</f>
        <v>60</v>
      </c>
      <c r="N485">
        <f t="shared" si="14"/>
        <v>1</v>
      </c>
      <c r="O485">
        <f t="shared" si="15"/>
        <v>1</v>
      </c>
      <c r="P485">
        <v>1</v>
      </c>
    </row>
    <row r="486" spans="2:16" hidden="1" x14ac:dyDescent="0.3">
      <c r="B486" s="5" t="str">
        <f>HouseDrop!C483</f>
        <v>Miller, Helen</v>
      </c>
      <c r="D486" s="5" t="str">
        <f>HouseDrop!F483</f>
        <v>Prairie Valley</v>
      </c>
      <c r="F486" s="80">
        <f>HouseDrop!I483</f>
        <v>590</v>
      </c>
      <c r="G486" s="80">
        <v>1</v>
      </c>
      <c r="I486" s="79">
        <f>HouseDrop!J483</f>
        <v>6784</v>
      </c>
      <c r="J486" s="79"/>
      <c r="K486" s="79">
        <f>HouseDrop!H483</f>
        <v>6664</v>
      </c>
      <c r="L486" s="79"/>
      <c r="M486" s="79">
        <f>HouseDrop!K483</f>
        <v>120</v>
      </c>
      <c r="N486">
        <f t="shared" si="14"/>
        <v>1</v>
      </c>
      <c r="O486">
        <f t="shared" si="15"/>
        <v>1</v>
      </c>
      <c r="P486">
        <v>1</v>
      </c>
    </row>
    <row r="487" spans="2:16" hidden="1" x14ac:dyDescent="0.3">
      <c r="B487" s="5" t="str">
        <f>HouseDrop!C484</f>
        <v>Miller, Helen</v>
      </c>
      <c r="D487" s="5" t="str">
        <f>HouseDrop!F484</f>
        <v>Webster City</v>
      </c>
      <c r="F487" s="80">
        <f>HouseDrop!I484</f>
        <v>1543.7</v>
      </c>
      <c r="G487" s="80">
        <v>1</v>
      </c>
      <c r="I487" s="79">
        <f>HouseDrop!J484</f>
        <v>6664</v>
      </c>
      <c r="J487" s="79"/>
      <c r="K487" s="79">
        <f>HouseDrop!H484</f>
        <v>6664</v>
      </c>
      <c r="L487" s="79"/>
      <c r="M487" s="79">
        <f>HouseDrop!K484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">
      <c r="B488" s="5" t="str">
        <f>HouseDrop!C485</f>
        <v>Miller, Phil</v>
      </c>
      <c r="D488" s="5" t="str">
        <f>HouseDrop!F485</f>
        <v>Eddyville-Blakesburg-Fre</v>
      </c>
      <c r="F488" s="80">
        <f>HouseDrop!I485</f>
        <v>886.9</v>
      </c>
      <c r="G488" s="80">
        <v>1</v>
      </c>
      <c r="I488" s="79">
        <f>HouseDrop!J485</f>
        <v>6664</v>
      </c>
      <c r="J488" s="79"/>
      <c r="K488" s="79">
        <f>HouseDrop!H485</f>
        <v>6664</v>
      </c>
      <c r="L488" s="79"/>
      <c r="M488" s="79">
        <f>HouseDrop!K485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">
      <c r="B489" s="5" t="str">
        <f>HouseDrop!C486</f>
        <v>Miller, Phil</v>
      </c>
      <c r="D489" s="5" t="str">
        <f>HouseDrop!F486</f>
        <v>Cardinal</v>
      </c>
      <c r="F489" s="80">
        <f>HouseDrop!I486</f>
        <v>567.9</v>
      </c>
      <c r="G489" s="80">
        <v>1</v>
      </c>
      <c r="I489" s="79">
        <f>HouseDrop!J486</f>
        <v>6664</v>
      </c>
      <c r="J489" s="79"/>
      <c r="K489" s="79">
        <f>HouseDrop!H486</f>
        <v>6664</v>
      </c>
      <c r="L489" s="79"/>
      <c r="M489" s="79">
        <f>HouseDrop!K486</f>
        <v>0</v>
      </c>
      <c r="N489">
        <f t="shared" si="14"/>
        <v>0</v>
      </c>
      <c r="O489">
        <f t="shared" si="15"/>
        <v>1</v>
      </c>
      <c r="P489">
        <v>1</v>
      </c>
    </row>
    <row r="490" spans="2:16" hidden="1" x14ac:dyDescent="0.3">
      <c r="B490" s="5" t="str">
        <f>HouseDrop!C487</f>
        <v>Miller, Phil</v>
      </c>
      <c r="D490" s="5" t="str">
        <f>HouseDrop!F487</f>
        <v>Davis County</v>
      </c>
      <c r="F490" s="80">
        <f>HouseDrop!I487</f>
        <v>1182.5</v>
      </c>
      <c r="G490" s="80">
        <v>1</v>
      </c>
      <c r="I490" s="79">
        <f>HouseDrop!J487</f>
        <v>6664</v>
      </c>
      <c r="J490" s="79"/>
      <c r="K490" s="79">
        <f>HouseDrop!H487</f>
        <v>6664</v>
      </c>
      <c r="L490" s="79"/>
      <c r="M490" s="79">
        <f>HouseDrop!K487</f>
        <v>0</v>
      </c>
      <c r="N490">
        <f t="shared" si="14"/>
        <v>0</v>
      </c>
      <c r="O490">
        <f t="shared" si="15"/>
        <v>1</v>
      </c>
      <c r="P490">
        <v>1</v>
      </c>
    </row>
    <row r="491" spans="2:16" hidden="1" x14ac:dyDescent="0.3">
      <c r="B491" s="5" t="str">
        <f>HouseDrop!C488</f>
        <v>Miller, Phil</v>
      </c>
      <c r="D491" s="5" t="str">
        <f>HouseDrop!F488</f>
        <v>Fairfield</v>
      </c>
      <c r="F491" s="80">
        <f>HouseDrop!I488</f>
        <v>1636.6</v>
      </c>
      <c r="G491" s="80">
        <v>1</v>
      </c>
      <c r="I491" s="79">
        <f>HouseDrop!J488</f>
        <v>6664</v>
      </c>
      <c r="J491" s="79"/>
      <c r="K491" s="79">
        <f>HouseDrop!H488</f>
        <v>6664</v>
      </c>
      <c r="L491" s="79"/>
      <c r="M491" s="79">
        <f>HouseDrop!K488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">
      <c r="B492" s="5" t="str">
        <f>HouseDrop!C489</f>
        <v>Miller, Phil</v>
      </c>
      <c r="D492" s="5" t="str">
        <f>HouseDrop!F489</f>
        <v>Harmony</v>
      </c>
      <c r="F492" s="80">
        <f>HouseDrop!I489</f>
        <v>346.2</v>
      </c>
      <c r="G492" s="80">
        <v>1</v>
      </c>
      <c r="I492" s="79">
        <f>HouseDrop!J489</f>
        <v>6664</v>
      </c>
      <c r="J492" s="79"/>
      <c r="K492" s="79">
        <f>HouseDrop!H489</f>
        <v>6664</v>
      </c>
      <c r="L492" s="79"/>
      <c r="M492" s="79">
        <f>HouseDrop!K489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">
      <c r="B493" s="5" t="str">
        <f>HouseDrop!C490</f>
        <v>Miller, Phil</v>
      </c>
      <c r="D493" s="5" t="str">
        <f>HouseDrop!F490</f>
        <v>Moravia</v>
      </c>
      <c r="F493" s="80">
        <f>HouseDrop!I490</f>
        <v>330.4</v>
      </c>
      <c r="G493" s="80">
        <v>1</v>
      </c>
      <c r="I493" s="79">
        <f>HouseDrop!J490</f>
        <v>6664</v>
      </c>
      <c r="J493" s="79"/>
      <c r="K493" s="79">
        <f>HouseDrop!H490</f>
        <v>6664</v>
      </c>
      <c r="L493" s="79"/>
      <c r="M493" s="79">
        <f>HouseDrop!K490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">
      <c r="B494" s="5" t="str">
        <f>HouseDrop!C491</f>
        <v>Miller, Phil</v>
      </c>
      <c r="D494" s="5" t="str">
        <f>HouseDrop!F491</f>
        <v>Moulton-Udell</v>
      </c>
      <c r="F494" s="80">
        <f>HouseDrop!I491</f>
        <v>222.5</v>
      </c>
      <c r="G494" s="80">
        <v>1</v>
      </c>
      <c r="I494" s="79">
        <f>HouseDrop!J491</f>
        <v>6664</v>
      </c>
      <c r="J494" s="79"/>
      <c r="K494" s="79">
        <f>HouseDrop!H491</f>
        <v>6664</v>
      </c>
      <c r="L494" s="79"/>
      <c r="M494" s="79">
        <f>HouseDrop!K491</f>
        <v>0</v>
      </c>
      <c r="N494">
        <f t="shared" si="14"/>
        <v>0</v>
      </c>
      <c r="O494">
        <f t="shared" si="15"/>
        <v>1</v>
      </c>
      <c r="P494">
        <v>1</v>
      </c>
    </row>
    <row r="495" spans="2:16" hidden="1" x14ac:dyDescent="0.3">
      <c r="B495" s="5" t="str">
        <f>HouseDrop!C492</f>
        <v>Miller, Phil</v>
      </c>
      <c r="D495" s="5" t="str">
        <f>HouseDrop!F492</f>
        <v>Mount Pleasant</v>
      </c>
      <c r="F495" s="80">
        <f>HouseDrop!I492</f>
        <v>1970.2</v>
      </c>
      <c r="G495" s="80">
        <v>1</v>
      </c>
      <c r="I495" s="79">
        <f>HouseDrop!J492</f>
        <v>6664</v>
      </c>
      <c r="J495" s="79"/>
      <c r="K495" s="79">
        <f>HouseDrop!H492</f>
        <v>6664</v>
      </c>
      <c r="L495" s="79"/>
      <c r="M495" s="79">
        <f>HouseDrop!K492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">
      <c r="B496" s="5" t="str">
        <f>HouseDrop!C493</f>
        <v>Miller, Phil</v>
      </c>
      <c r="D496" s="5" t="str">
        <f>HouseDrop!F493</f>
        <v>Pekin</v>
      </c>
      <c r="F496" s="80">
        <f>HouseDrop!I493</f>
        <v>615.5</v>
      </c>
      <c r="G496" s="80">
        <v>1</v>
      </c>
      <c r="I496" s="79">
        <f>HouseDrop!J493</f>
        <v>6664</v>
      </c>
      <c r="J496" s="79"/>
      <c r="K496" s="79">
        <f>HouseDrop!H493</f>
        <v>6664</v>
      </c>
      <c r="L496" s="79"/>
      <c r="M496" s="79">
        <f>HouseDrop!K493</f>
        <v>0</v>
      </c>
      <c r="N496">
        <f t="shared" si="14"/>
        <v>0</v>
      </c>
      <c r="O496">
        <f t="shared" si="15"/>
        <v>1</v>
      </c>
      <c r="P496">
        <v>1</v>
      </c>
    </row>
    <row r="497" spans="2:16" hidden="1" x14ac:dyDescent="0.3">
      <c r="B497" s="5" t="str">
        <f>HouseDrop!C494</f>
        <v>Miller, Phil</v>
      </c>
      <c r="D497" s="5" t="str">
        <f>HouseDrop!F494</f>
        <v>Van Buren</v>
      </c>
      <c r="F497" s="80">
        <f>HouseDrop!I494</f>
        <v>624</v>
      </c>
      <c r="G497" s="80">
        <v>1</v>
      </c>
      <c r="I497" s="79">
        <f>HouseDrop!J494</f>
        <v>6665</v>
      </c>
      <c r="J497" s="79"/>
      <c r="K497" s="79">
        <f>HouseDrop!H494</f>
        <v>6664</v>
      </c>
      <c r="L497" s="79"/>
      <c r="M497" s="79">
        <f>HouseDrop!K494</f>
        <v>1</v>
      </c>
      <c r="N497">
        <f t="shared" si="14"/>
        <v>1</v>
      </c>
      <c r="O497">
        <f t="shared" si="15"/>
        <v>1</v>
      </c>
      <c r="P497">
        <v>1</v>
      </c>
    </row>
    <row r="498" spans="2:16" hidden="1" x14ac:dyDescent="0.3">
      <c r="B498" s="5" t="str">
        <f>HouseDrop!C495</f>
        <v>Mohr, Gary</v>
      </c>
      <c r="D498" s="5" t="str">
        <f>HouseDrop!F495</f>
        <v>Bettendorf</v>
      </c>
      <c r="F498" s="80">
        <f>HouseDrop!I495</f>
        <v>4134.1000000000004</v>
      </c>
      <c r="G498" s="80">
        <v>1</v>
      </c>
      <c r="I498" s="79">
        <f>HouseDrop!J495</f>
        <v>6738</v>
      </c>
      <c r="J498" s="79"/>
      <c r="K498" s="79">
        <f>HouseDrop!H495</f>
        <v>6664</v>
      </c>
      <c r="L498" s="79"/>
      <c r="M498" s="79">
        <f>HouseDrop!K495</f>
        <v>74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">
      <c r="B499" s="5" t="str">
        <f>HouseDrop!C496</f>
        <v>Mohr, Gary</v>
      </c>
      <c r="D499" s="5" t="str">
        <f>HouseDrop!F496</f>
        <v>Davenport</v>
      </c>
      <c r="F499" s="80">
        <f>HouseDrop!I496</f>
        <v>15490</v>
      </c>
      <c r="G499" s="80">
        <v>1</v>
      </c>
      <c r="I499" s="79">
        <f>HouseDrop!J496</f>
        <v>6664</v>
      </c>
      <c r="J499" s="79"/>
      <c r="K499" s="79">
        <f>HouseDrop!H496</f>
        <v>6664</v>
      </c>
      <c r="L499" s="79"/>
      <c r="M499" s="79">
        <f>HouseDrop!K496</f>
        <v>0</v>
      </c>
      <c r="N499">
        <f t="shared" si="14"/>
        <v>0</v>
      </c>
      <c r="O499">
        <f t="shared" si="15"/>
        <v>1</v>
      </c>
      <c r="P499">
        <v>1</v>
      </c>
    </row>
    <row r="500" spans="2:16" hidden="1" x14ac:dyDescent="0.3">
      <c r="B500" s="5" t="str">
        <f>HouseDrop!C497</f>
        <v>Mohr, Gary</v>
      </c>
      <c r="D500" s="5" t="str">
        <f>HouseDrop!F497</f>
        <v>North Scott</v>
      </c>
      <c r="F500" s="80">
        <f>HouseDrop!I497</f>
        <v>3062.1</v>
      </c>
      <c r="G500" s="80">
        <v>1</v>
      </c>
      <c r="I500" s="79">
        <f>HouseDrop!J497</f>
        <v>6664</v>
      </c>
      <c r="J500" s="79"/>
      <c r="K500" s="79">
        <f>HouseDrop!H497</f>
        <v>6664</v>
      </c>
      <c r="L500" s="79"/>
      <c r="M500" s="79">
        <f>HouseDrop!K497</f>
        <v>0</v>
      </c>
      <c r="N500">
        <f t="shared" si="14"/>
        <v>0</v>
      </c>
      <c r="O500">
        <f t="shared" si="15"/>
        <v>1</v>
      </c>
      <c r="P500">
        <v>1</v>
      </c>
    </row>
    <row r="501" spans="2:16" hidden="1" x14ac:dyDescent="0.3">
      <c r="B501" s="5" t="str">
        <f>HouseDrop!C498</f>
        <v>Mohr, Gary</v>
      </c>
      <c r="D501" s="5" t="str">
        <f>HouseDrop!F498</f>
        <v>Pleasant Valley</v>
      </c>
      <c r="F501" s="80">
        <f>HouseDrop!I498</f>
        <v>4745.5</v>
      </c>
      <c r="G501" s="80">
        <v>1</v>
      </c>
      <c r="I501" s="79">
        <f>HouseDrop!J498</f>
        <v>6797</v>
      </c>
      <c r="J501" s="79"/>
      <c r="K501" s="79">
        <f>HouseDrop!H498</f>
        <v>6664</v>
      </c>
      <c r="L501" s="79"/>
      <c r="M501" s="79">
        <f>HouseDrop!K498</f>
        <v>133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">
      <c r="B502" s="5" t="str">
        <f>HouseDrop!C499</f>
        <v>Mommsen, Norlin</v>
      </c>
      <c r="D502" s="5" t="str">
        <f>HouseDrop!F499</f>
        <v>Calamus-Wheatland</v>
      </c>
      <c r="F502" s="80">
        <f>HouseDrop!I499</f>
        <v>448.7</v>
      </c>
      <c r="G502" s="80">
        <v>1</v>
      </c>
      <c r="I502" s="79">
        <f>HouseDrop!J499</f>
        <v>6723</v>
      </c>
      <c r="J502" s="79"/>
      <c r="K502" s="79">
        <f>HouseDrop!H499</f>
        <v>6664</v>
      </c>
      <c r="L502" s="79"/>
      <c r="M502" s="79">
        <f>HouseDrop!K499</f>
        <v>59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">
      <c r="B503" s="5" t="str">
        <f>HouseDrop!C500</f>
        <v>Mommsen, Norlin</v>
      </c>
      <c r="D503" s="5" t="str">
        <f>HouseDrop!F500</f>
        <v>Camanche</v>
      </c>
      <c r="F503" s="80">
        <f>HouseDrop!I500</f>
        <v>861.2</v>
      </c>
      <c r="G503" s="80">
        <v>1</v>
      </c>
      <c r="I503" s="79">
        <f>HouseDrop!J500</f>
        <v>6664</v>
      </c>
      <c r="J503" s="79"/>
      <c r="K503" s="79">
        <f>HouseDrop!H500</f>
        <v>6664</v>
      </c>
      <c r="L503" s="79"/>
      <c r="M503" s="79">
        <f>HouseDrop!K500</f>
        <v>0</v>
      </c>
      <c r="N503">
        <f t="shared" si="14"/>
        <v>0</v>
      </c>
      <c r="O503">
        <f t="shared" si="15"/>
        <v>1</v>
      </c>
      <c r="P503">
        <v>1</v>
      </c>
    </row>
    <row r="504" spans="2:16" hidden="1" x14ac:dyDescent="0.3">
      <c r="B504" s="5" t="str">
        <f>HouseDrop!C501</f>
        <v>Mommsen, Norlin</v>
      </c>
      <c r="D504" s="5" t="str">
        <f>HouseDrop!F501</f>
        <v>Central DeWitt</v>
      </c>
      <c r="F504" s="80">
        <f>HouseDrop!I501</f>
        <v>1462.5</v>
      </c>
      <c r="G504" s="80">
        <v>1</v>
      </c>
      <c r="I504" s="79">
        <f>HouseDrop!J501</f>
        <v>6664</v>
      </c>
      <c r="J504" s="79"/>
      <c r="K504" s="79">
        <f>HouseDrop!H501</f>
        <v>6664</v>
      </c>
      <c r="L504" s="79"/>
      <c r="M504" s="79">
        <f>HouseDrop!K501</f>
        <v>0</v>
      </c>
      <c r="N504">
        <f t="shared" si="14"/>
        <v>0</v>
      </c>
      <c r="O504">
        <f t="shared" si="15"/>
        <v>1</v>
      </c>
      <c r="P504">
        <v>1</v>
      </c>
    </row>
    <row r="505" spans="2:16" hidden="1" x14ac:dyDescent="0.3">
      <c r="B505" s="5" t="str">
        <f>HouseDrop!C502</f>
        <v>Mommsen, Norlin</v>
      </c>
      <c r="D505" s="5" t="str">
        <f>HouseDrop!F502</f>
        <v>Delwood</v>
      </c>
      <c r="F505" s="80">
        <f>HouseDrop!I502</f>
        <v>191.5</v>
      </c>
      <c r="G505" s="80">
        <v>1</v>
      </c>
      <c r="I505" s="79">
        <f>HouseDrop!J502</f>
        <v>6839</v>
      </c>
      <c r="J505" s="79"/>
      <c r="K505" s="79">
        <f>HouseDrop!H502</f>
        <v>6664</v>
      </c>
      <c r="L505" s="79"/>
      <c r="M505" s="79">
        <f>HouseDrop!K502</f>
        <v>175</v>
      </c>
      <c r="N505">
        <f t="shared" si="14"/>
        <v>1</v>
      </c>
      <c r="O505">
        <f t="shared" si="15"/>
        <v>0</v>
      </c>
      <c r="P505">
        <v>1</v>
      </c>
    </row>
    <row r="506" spans="2:16" hidden="1" x14ac:dyDescent="0.3">
      <c r="B506" s="5" t="str">
        <f>HouseDrop!C503</f>
        <v>Mommsen, Norlin</v>
      </c>
      <c r="D506" s="5" t="str">
        <f>HouseDrop!F503</f>
        <v>Maquoketa</v>
      </c>
      <c r="F506" s="80">
        <f>HouseDrop!I503</f>
        <v>1363.5</v>
      </c>
      <c r="G506" s="80">
        <v>1</v>
      </c>
      <c r="I506" s="79">
        <f>HouseDrop!J503</f>
        <v>6664</v>
      </c>
      <c r="J506" s="79"/>
      <c r="K506" s="79">
        <f>HouseDrop!H503</f>
        <v>6664</v>
      </c>
      <c r="L506" s="79"/>
      <c r="M506" s="79">
        <f>HouseDrop!K503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">
      <c r="B507" s="5" t="str">
        <f>HouseDrop!C504</f>
        <v>Mommsen, Norlin</v>
      </c>
      <c r="D507" s="5" t="str">
        <f>HouseDrop!F504</f>
        <v>Midland</v>
      </c>
      <c r="F507" s="80">
        <f>HouseDrop!I504</f>
        <v>552.9</v>
      </c>
      <c r="G507" s="80">
        <v>1</v>
      </c>
      <c r="I507" s="79">
        <f>HouseDrop!J504</f>
        <v>6753</v>
      </c>
      <c r="J507" s="79"/>
      <c r="K507" s="79">
        <f>HouseDrop!H504</f>
        <v>6664</v>
      </c>
      <c r="L507" s="79"/>
      <c r="M507" s="79">
        <f>HouseDrop!K504</f>
        <v>89</v>
      </c>
      <c r="N507">
        <f t="shared" si="14"/>
        <v>1</v>
      </c>
      <c r="O507">
        <f t="shared" si="15"/>
        <v>1</v>
      </c>
      <c r="P507">
        <v>1</v>
      </c>
    </row>
    <row r="508" spans="2:16" hidden="1" x14ac:dyDescent="0.3">
      <c r="B508" s="5" t="str">
        <f>HouseDrop!C505</f>
        <v>Mommsen, Norlin</v>
      </c>
      <c r="D508" s="5" t="str">
        <f>HouseDrop!F505</f>
        <v>Northeast</v>
      </c>
      <c r="F508" s="80">
        <f>HouseDrop!I505</f>
        <v>524.70000000000005</v>
      </c>
      <c r="G508" s="80">
        <v>1</v>
      </c>
      <c r="I508" s="79">
        <f>HouseDrop!J505</f>
        <v>6784</v>
      </c>
      <c r="J508" s="79"/>
      <c r="K508" s="79">
        <f>HouseDrop!H505</f>
        <v>6664</v>
      </c>
      <c r="L508" s="79"/>
      <c r="M508" s="79">
        <f>HouseDrop!K505</f>
        <v>120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">
      <c r="B509" s="5" t="str">
        <f>HouseDrop!C506</f>
        <v>Mommsen, Norlin</v>
      </c>
      <c r="D509" s="5" t="str">
        <f>HouseDrop!F506</f>
        <v>North Scott</v>
      </c>
      <c r="F509" s="80">
        <f>HouseDrop!I506</f>
        <v>3062.1</v>
      </c>
      <c r="G509" s="80">
        <v>1</v>
      </c>
      <c r="I509" s="79">
        <f>HouseDrop!J506</f>
        <v>6664</v>
      </c>
      <c r="J509" s="79"/>
      <c r="K509" s="79">
        <f>HouseDrop!H506</f>
        <v>6664</v>
      </c>
      <c r="L509" s="79"/>
      <c r="M509" s="79">
        <f>HouseDrop!K506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">
      <c r="B510" s="5" t="str">
        <f>HouseDrop!C507</f>
        <v>Mommsen, Norlin</v>
      </c>
      <c r="D510" s="5" t="str">
        <f>HouseDrop!F507</f>
        <v>Pleasant Valley</v>
      </c>
      <c r="F510" s="80">
        <f>HouseDrop!I507</f>
        <v>4745.5</v>
      </c>
      <c r="G510" s="80">
        <v>1</v>
      </c>
      <c r="I510" s="79">
        <f>HouseDrop!J507</f>
        <v>6797</v>
      </c>
      <c r="J510" s="79"/>
      <c r="K510" s="79">
        <f>HouseDrop!H507</f>
        <v>6664</v>
      </c>
      <c r="L510" s="79"/>
      <c r="M510" s="79">
        <f>HouseDrop!K507</f>
        <v>133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">
      <c r="B511" s="5" t="str">
        <f>HouseDrop!C508</f>
        <v>Moore, Tom</v>
      </c>
      <c r="D511" s="5" t="str">
        <f>HouseDrop!F508</f>
        <v>Atlantic</v>
      </c>
      <c r="F511" s="80">
        <f>HouseDrop!I508</f>
        <v>1384.7</v>
      </c>
      <c r="G511" s="80">
        <v>1</v>
      </c>
      <c r="I511" s="79">
        <f>HouseDrop!J508</f>
        <v>6668</v>
      </c>
      <c r="J511" s="79"/>
      <c r="K511" s="79">
        <f>HouseDrop!H508</f>
        <v>6664</v>
      </c>
      <c r="L511" s="79"/>
      <c r="M511" s="79">
        <f>HouseDrop!K508</f>
        <v>4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">
      <c r="B512" s="5" t="str">
        <f>HouseDrop!C509</f>
        <v>Moore, Tom</v>
      </c>
      <c r="D512" s="5" t="str">
        <f>HouseDrop!F509</f>
        <v>AHSTW</v>
      </c>
      <c r="F512" s="80">
        <f>HouseDrop!I509</f>
        <v>778.4</v>
      </c>
      <c r="G512" s="80">
        <v>1</v>
      </c>
      <c r="I512" s="79">
        <f>HouseDrop!J509</f>
        <v>6709</v>
      </c>
      <c r="J512" s="79"/>
      <c r="K512" s="79">
        <f>HouseDrop!H509</f>
        <v>6664</v>
      </c>
      <c r="L512" s="79"/>
      <c r="M512" s="79">
        <f>HouseDrop!K509</f>
        <v>45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">
      <c r="B513" s="5" t="str">
        <f>HouseDrop!C510</f>
        <v>Moore, Tom</v>
      </c>
      <c r="D513" s="5" t="str">
        <f>HouseDrop!F510</f>
        <v>CAM</v>
      </c>
      <c r="F513" s="80">
        <f>HouseDrop!I510</f>
        <v>488.4</v>
      </c>
      <c r="G513" s="80">
        <v>1</v>
      </c>
      <c r="I513" s="79">
        <f>HouseDrop!J510</f>
        <v>6714</v>
      </c>
      <c r="J513" s="79"/>
      <c r="K513" s="79">
        <f>HouseDrop!H510</f>
        <v>6664</v>
      </c>
      <c r="L513" s="79"/>
      <c r="M513" s="79">
        <f>HouseDrop!K510</f>
        <v>50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">
      <c r="B514" s="5" t="str">
        <f>HouseDrop!C511</f>
        <v>Moore, Tom</v>
      </c>
      <c r="D514" s="5" t="str">
        <f>HouseDrop!F511</f>
        <v>Corning</v>
      </c>
      <c r="F514" s="80">
        <f>HouseDrop!I511</f>
        <v>421.5</v>
      </c>
      <c r="G514" s="80">
        <v>1</v>
      </c>
      <c r="I514" s="79">
        <f>HouseDrop!J511</f>
        <v>6711</v>
      </c>
      <c r="J514" s="79"/>
      <c r="K514" s="79">
        <f>HouseDrop!H511</f>
        <v>6664</v>
      </c>
      <c r="L514" s="79"/>
      <c r="M514" s="79">
        <f>HouseDrop!K511</f>
        <v>47</v>
      </c>
      <c r="N514">
        <f t="shared" si="14"/>
        <v>1</v>
      </c>
      <c r="O514">
        <f t="shared" si="15"/>
        <v>1</v>
      </c>
      <c r="P514">
        <v>1</v>
      </c>
    </row>
    <row r="515" spans="2:16" hidden="1" x14ac:dyDescent="0.3">
      <c r="B515" s="5" t="str">
        <f>HouseDrop!C512</f>
        <v>Moore, Tom</v>
      </c>
      <c r="D515" s="5" t="str">
        <f>HouseDrop!F512</f>
        <v>Creston</v>
      </c>
      <c r="F515" s="80">
        <f>HouseDrop!I512</f>
        <v>1456.3</v>
      </c>
      <c r="G515" s="80">
        <v>1</v>
      </c>
      <c r="I515" s="79">
        <f>HouseDrop!J512</f>
        <v>6675</v>
      </c>
      <c r="J515" s="79"/>
      <c r="K515" s="79">
        <f>HouseDrop!H512</f>
        <v>6664</v>
      </c>
      <c r="L515" s="79"/>
      <c r="M515" s="79">
        <f>HouseDrop!K512</f>
        <v>11</v>
      </c>
      <c r="N515">
        <f t="shared" si="14"/>
        <v>1</v>
      </c>
      <c r="O515">
        <f t="shared" si="15"/>
        <v>1</v>
      </c>
      <c r="P515">
        <v>1</v>
      </c>
    </row>
    <row r="516" spans="2:16" hidden="1" x14ac:dyDescent="0.3">
      <c r="B516" s="5" t="str">
        <f>HouseDrop!C513</f>
        <v>Moore, Tom</v>
      </c>
      <c r="D516" s="5" t="str">
        <f>HouseDrop!F513</f>
        <v>East Union</v>
      </c>
      <c r="F516" s="80">
        <f>HouseDrop!I513</f>
        <v>493.3</v>
      </c>
      <c r="G516" s="80">
        <v>1</v>
      </c>
      <c r="I516" s="79">
        <f>HouseDrop!J513</f>
        <v>6688</v>
      </c>
      <c r="J516" s="79"/>
      <c r="K516" s="79">
        <f>HouseDrop!H513</f>
        <v>6664</v>
      </c>
      <c r="L516" s="79"/>
      <c r="M516" s="79">
        <f>HouseDrop!K513</f>
        <v>24</v>
      </c>
      <c r="N516">
        <f t="shared" si="14"/>
        <v>1</v>
      </c>
      <c r="O516">
        <f t="shared" si="15"/>
        <v>1</v>
      </c>
      <c r="P516">
        <v>1</v>
      </c>
    </row>
    <row r="517" spans="2:16" hidden="1" x14ac:dyDescent="0.3">
      <c r="B517" s="5" t="str">
        <f>HouseDrop!C514</f>
        <v>Moore, Tom</v>
      </c>
      <c r="D517" s="5" t="str">
        <f>HouseDrop!F514</f>
        <v>Exira-Elk Horn-</v>
      </c>
      <c r="F517" s="80">
        <f>HouseDrop!I514</f>
        <v>442.5</v>
      </c>
      <c r="G517" s="80">
        <v>1</v>
      </c>
      <c r="I517" s="79">
        <f>HouseDrop!J514</f>
        <v>6748</v>
      </c>
      <c r="J517" s="79"/>
      <c r="K517" s="79">
        <f>HouseDrop!H514</f>
        <v>6664</v>
      </c>
      <c r="L517" s="79"/>
      <c r="M517" s="79">
        <f>HouseDrop!K514</f>
        <v>84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">
      <c r="B518" s="5" t="str">
        <f>HouseDrop!C515</f>
        <v>Moore, Tom</v>
      </c>
      <c r="D518" s="5" t="str">
        <f>HouseDrop!F515</f>
        <v>Griswold</v>
      </c>
      <c r="F518" s="80">
        <f>HouseDrop!I515</f>
        <v>516.6</v>
      </c>
      <c r="G518" s="80">
        <v>1</v>
      </c>
      <c r="I518" s="79">
        <f>HouseDrop!J515</f>
        <v>6729</v>
      </c>
      <c r="J518" s="79"/>
      <c r="K518" s="79">
        <f>HouseDrop!H515</f>
        <v>6664</v>
      </c>
      <c r="L518" s="79"/>
      <c r="M518" s="79">
        <f>HouseDrop!K515</f>
        <v>65</v>
      </c>
      <c r="N518">
        <f t="shared" si="14"/>
        <v>1</v>
      </c>
      <c r="O518">
        <f t="shared" si="15"/>
        <v>1</v>
      </c>
      <c r="P518">
        <v>1</v>
      </c>
    </row>
    <row r="519" spans="2:16" hidden="1" x14ac:dyDescent="0.3">
      <c r="B519" s="5" t="str">
        <f>HouseDrop!C516</f>
        <v>Moore, Tom</v>
      </c>
      <c r="D519" s="5" t="str">
        <f>HouseDrop!F516</f>
        <v>Lenox</v>
      </c>
      <c r="F519" s="80">
        <f>HouseDrop!I516</f>
        <v>467.1</v>
      </c>
      <c r="G519" s="80">
        <v>1</v>
      </c>
      <c r="I519" s="79">
        <f>HouseDrop!J516</f>
        <v>6664</v>
      </c>
      <c r="J519" s="79"/>
      <c r="K519" s="79">
        <f>HouseDrop!H516</f>
        <v>6664</v>
      </c>
      <c r="L519" s="79"/>
      <c r="M519" s="79">
        <f>HouseDrop!K516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">
      <c r="B520" s="5" t="str">
        <f>HouseDrop!C517</f>
        <v>Moore, Tom</v>
      </c>
      <c r="D520" s="5" t="str">
        <f>HouseDrop!F517</f>
        <v>Murray</v>
      </c>
      <c r="F520" s="80">
        <f>HouseDrop!I517</f>
        <v>264.39999999999998</v>
      </c>
      <c r="G520" s="80">
        <v>1</v>
      </c>
      <c r="I520" s="79">
        <f>HouseDrop!J517</f>
        <v>6664</v>
      </c>
      <c r="J520" s="79"/>
      <c r="K520" s="79">
        <f>HouseDrop!H517</f>
        <v>6664</v>
      </c>
      <c r="L520" s="79"/>
      <c r="M520" s="79">
        <f>HouseDrop!K517</f>
        <v>0</v>
      </c>
      <c r="N520">
        <f t="shared" si="16"/>
        <v>0</v>
      </c>
      <c r="O520">
        <f t="shared" si="17"/>
        <v>1</v>
      </c>
      <c r="P520">
        <v>1</v>
      </c>
    </row>
    <row r="521" spans="2:16" hidden="1" x14ac:dyDescent="0.3">
      <c r="B521" s="5" t="str">
        <f>HouseDrop!C518</f>
        <v>Moore, Tom</v>
      </c>
      <c r="D521" s="5" t="str">
        <f>HouseDrop!F518</f>
        <v>Riverside</v>
      </c>
      <c r="F521" s="80">
        <f>HouseDrop!I518</f>
        <v>704</v>
      </c>
      <c r="G521" s="80">
        <v>1</v>
      </c>
      <c r="I521" s="79">
        <f>HouseDrop!J518</f>
        <v>6664</v>
      </c>
      <c r="J521" s="79"/>
      <c r="K521" s="79">
        <f>HouseDrop!H518</f>
        <v>6664</v>
      </c>
      <c r="L521" s="79"/>
      <c r="M521" s="79">
        <f>HouseDrop!K518</f>
        <v>0</v>
      </c>
      <c r="N521">
        <f t="shared" si="16"/>
        <v>0</v>
      </c>
      <c r="O521">
        <f t="shared" si="17"/>
        <v>1</v>
      </c>
      <c r="P521">
        <v>1</v>
      </c>
    </row>
    <row r="522" spans="2:16" hidden="1" x14ac:dyDescent="0.3">
      <c r="B522" s="5" t="str">
        <f>HouseDrop!C519</f>
        <v>Moore, Tom</v>
      </c>
      <c r="D522" s="5" t="str">
        <f>HouseDrop!F519</f>
        <v>Orient-Macksburg</v>
      </c>
      <c r="F522" s="80">
        <f>HouseDrop!I519</f>
        <v>192</v>
      </c>
      <c r="G522" s="80">
        <v>1</v>
      </c>
      <c r="I522" s="79">
        <f>HouseDrop!J519</f>
        <v>6664</v>
      </c>
      <c r="J522" s="79"/>
      <c r="K522" s="79">
        <f>HouseDrop!H519</f>
        <v>6664</v>
      </c>
      <c r="L522" s="79"/>
      <c r="M522" s="79">
        <f>HouseDrop!K519</f>
        <v>0</v>
      </c>
      <c r="N522">
        <f t="shared" si="16"/>
        <v>0</v>
      </c>
      <c r="O522">
        <f t="shared" si="17"/>
        <v>1</v>
      </c>
      <c r="P522">
        <v>1</v>
      </c>
    </row>
    <row r="523" spans="2:16" hidden="1" x14ac:dyDescent="0.3">
      <c r="B523" s="5" t="str">
        <f>HouseDrop!C520</f>
        <v>Moore, Tom</v>
      </c>
      <c r="D523" s="5" t="str">
        <f>HouseDrop!F520</f>
        <v>Red Oak</v>
      </c>
      <c r="F523" s="80">
        <f>HouseDrop!I520</f>
        <v>1110.3</v>
      </c>
      <c r="G523" s="80">
        <v>1</v>
      </c>
      <c r="I523" s="79">
        <f>HouseDrop!J520</f>
        <v>6664</v>
      </c>
      <c r="J523" s="79"/>
      <c r="K523" s="79">
        <f>HouseDrop!H520</f>
        <v>6664</v>
      </c>
      <c r="L523" s="79"/>
      <c r="M523" s="79">
        <f>HouseDrop!K520</f>
        <v>0</v>
      </c>
      <c r="N523">
        <f t="shared" si="16"/>
        <v>0</v>
      </c>
      <c r="O523">
        <f t="shared" si="17"/>
        <v>1</v>
      </c>
      <c r="P523">
        <v>1</v>
      </c>
    </row>
    <row r="524" spans="2:16" hidden="1" x14ac:dyDescent="0.3">
      <c r="B524" s="5" t="str">
        <f>HouseDrop!C521</f>
        <v>Moore, Tom</v>
      </c>
      <c r="D524" s="5" t="str">
        <f>HouseDrop!F521</f>
        <v>Villisca</v>
      </c>
      <c r="F524" s="80">
        <f>HouseDrop!I521</f>
        <v>304</v>
      </c>
      <c r="G524" s="80">
        <v>1</v>
      </c>
      <c r="I524" s="79">
        <f>HouseDrop!J521</f>
        <v>6664</v>
      </c>
      <c r="J524" s="79"/>
      <c r="K524" s="79">
        <f>HouseDrop!H521</f>
        <v>6664</v>
      </c>
      <c r="L524" s="79"/>
      <c r="M524" s="79">
        <f>HouseDrop!K521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">
      <c r="B525" s="5" t="str">
        <f>HouseDrop!C522</f>
        <v>Nielsen, Amy</v>
      </c>
      <c r="D525" s="5" t="str">
        <f>HouseDrop!F522</f>
        <v>Clear Creek Amana</v>
      </c>
      <c r="F525" s="80">
        <f>HouseDrop!I522</f>
        <v>2004.7</v>
      </c>
      <c r="G525" s="80">
        <v>1</v>
      </c>
      <c r="I525" s="79">
        <f>HouseDrop!J522</f>
        <v>6700</v>
      </c>
      <c r="J525" s="79"/>
      <c r="K525" s="79">
        <f>HouseDrop!H522</f>
        <v>6664</v>
      </c>
      <c r="L525" s="79"/>
      <c r="M525" s="79">
        <f>HouseDrop!K522</f>
        <v>36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">
      <c r="B526" s="5" t="str">
        <f>HouseDrop!C523</f>
        <v>Nielsen, Amy</v>
      </c>
      <c r="D526" s="5" t="str">
        <f>HouseDrop!F523</f>
        <v>College</v>
      </c>
      <c r="F526" s="80">
        <f>HouseDrop!I523</f>
        <v>5086.6000000000004</v>
      </c>
      <c r="G526" s="80">
        <v>1</v>
      </c>
      <c r="I526" s="79">
        <f>HouseDrop!J523</f>
        <v>6664</v>
      </c>
      <c r="J526" s="79"/>
      <c r="K526" s="79">
        <f>HouseDrop!H523</f>
        <v>6664</v>
      </c>
      <c r="L526" s="79"/>
      <c r="M526" s="79">
        <f>HouseDrop!K523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">
      <c r="B527" s="5" t="str">
        <f>HouseDrop!C524</f>
        <v>Nielsen, Amy</v>
      </c>
      <c r="D527" s="5" t="str">
        <f>HouseDrop!F524</f>
        <v>Highland</v>
      </c>
      <c r="F527" s="80">
        <f>HouseDrop!I524</f>
        <v>629.29999999999995</v>
      </c>
      <c r="G527" s="80">
        <v>1</v>
      </c>
      <c r="I527" s="79">
        <f>HouseDrop!J524</f>
        <v>6664</v>
      </c>
      <c r="J527" s="79"/>
      <c r="K527" s="79">
        <f>HouseDrop!H524</f>
        <v>6664</v>
      </c>
      <c r="L527" s="79"/>
      <c r="M527" s="79">
        <f>HouseDrop!K524</f>
        <v>0</v>
      </c>
      <c r="N527">
        <f t="shared" si="16"/>
        <v>0</v>
      </c>
      <c r="O527">
        <f t="shared" si="17"/>
        <v>1</v>
      </c>
      <c r="P527">
        <v>1</v>
      </c>
    </row>
    <row r="528" spans="2:16" hidden="1" x14ac:dyDescent="0.3">
      <c r="B528" s="5" t="str">
        <f>HouseDrop!C525</f>
        <v>Nielsen, Amy</v>
      </c>
      <c r="D528" s="5" t="str">
        <f>HouseDrop!F525</f>
        <v>Iowa City</v>
      </c>
      <c r="F528" s="80">
        <f>HouseDrop!I525</f>
        <v>13981.6</v>
      </c>
      <c r="G528" s="80">
        <v>1</v>
      </c>
      <c r="I528" s="79">
        <f>HouseDrop!J525</f>
        <v>6681</v>
      </c>
      <c r="J528" s="79"/>
      <c r="K528" s="79">
        <f>HouseDrop!H525</f>
        <v>6664</v>
      </c>
      <c r="L528" s="79"/>
      <c r="M528" s="79">
        <f>HouseDrop!K525</f>
        <v>17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">
      <c r="B529" s="5" t="str">
        <f>HouseDrop!C526</f>
        <v>Nielsen, Amy</v>
      </c>
      <c r="D529" s="5" t="str">
        <f>HouseDrop!F526</f>
        <v>Lone Tree</v>
      </c>
      <c r="F529" s="80">
        <f>HouseDrop!I526</f>
        <v>359.5</v>
      </c>
      <c r="G529" s="80">
        <v>1</v>
      </c>
      <c r="I529" s="79">
        <f>HouseDrop!J526</f>
        <v>6664</v>
      </c>
      <c r="J529" s="79"/>
      <c r="K529" s="79">
        <f>HouseDrop!H526</f>
        <v>6664</v>
      </c>
      <c r="L529" s="79"/>
      <c r="M529" s="79">
        <f>HouseDrop!K526</f>
        <v>0</v>
      </c>
      <c r="N529">
        <f t="shared" si="16"/>
        <v>0</v>
      </c>
      <c r="O529">
        <f t="shared" si="17"/>
        <v>1</v>
      </c>
      <c r="P529">
        <v>1</v>
      </c>
    </row>
    <row r="530" spans="2:16" hidden="1" x14ac:dyDescent="0.3">
      <c r="B530" s="5" t="str">
        <f>HouseDrop!C527</f>
        <v>Nielsen, Amy</v>
      </c>
      <c r="D530" s="5" t="str">
        <f>HouseDrop!F527</f>
        <v>Mid-Prairie</v>
      </c>
      <c r="F530" s="80">
        <f>HouseDrop!I527</f>
        <v>1258.4000000000001</v>
      </c>
      <c r="G530" s="80">
        <v>1</v>
      </c>
      <c r="I530" s="79">
        <f>HouseDrop!J527</f>
        <v>6688</v>
      </c>
      <c r="J530" s="79"/>
      <c r="K530" s="79">
        <f>HouseDrop!H527</f>
        <v>6664</v>
      </c>
      <c r="L530" s="79"/>
      <c r="M530" s="79">
        <f>HouseDrop!K527</f>
        <v>24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">
      <c r="B531" s="5" t="str">
        <f>HouseDrop!C528</f>
        <v>Nielsen, Amy</v>
      </c>
      <c r="D531" s="5" t="str">
        <f>HouseDrop!F528</f>
        <v>Solon</v>
      </c>
      <c r="F531" s="80">
        <f>HouseDrop!I528</f>
        <v>1328.6</v>
      </c>
      <c r="G531" s="80">
        <v>1</v>
      </c>
      <c r="I531" s="79">
        <f>HouseDrop!J528</f>
        <v>6664</v>
      </c>
      <c r="J531" s="79"/>
      <c r="K531" s="79">
        <f>HouseDrop!H528</f>
        <v>6664</v>
      </c>
      <c r="L531" s="79"/>
      <c r="M531" s="79">
        <f>HouseDrop!K528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">
      <c r="B532" s="5" t="str">
        <f>HouseDrop!C529</f>
        <v>Nielsen, Amy</v>
      </c>
      <c r="D532" s="5" t="str">
        <f>HouseDrop!F529</f>
        <v>West Liberty</v>
      </c>
      <c r="F532" s="80">
        <f>HouseDrop!I529</f>
        <v>1307.3</v>
      </c>
      <c r="G532" s="80">
        <v>1</v>
      </c>
      <c r="I532" s="79">
        <f>HouseDrop!J529</f>
        <v>6664</v>
      </c>
      <c r="J532" s="79"/>
      <c r="K532" s="79">
        <f>HouseDrop!H529</f>
        <v>6664</v>
      </c>
      <c r="L532" s="79"/>
      <c r="M532" s="79">
        <f>HouseDrop!K529</f>
        <v>0</v>
      </c>
      <c r="N532">
        <f t="shared" si="16"/>
        <v>0</v>
      </c>
      <c r="O532">
        <f t="shared" si="17"/>
        <v>1</v>
      </c>
      <c r="P532">
        <v>1</v>
      </c>
    </row>
    <row r="533" spans="2:16" hidden="1" x14ac:dyDescent="0.3">
      <c r="B533" s="5" t="str">
        <f>HouseDrop!C530</f>
        <v>Nielsen, Amy</v>
      </c>
      <c r="D533" s="5" t="str">
        <f>HouseDrop!F530</f>
        <v>Williamsburg</v>
      </c>
      <c r="F533" s="80">
        <f>HouseDrop!I530</f>
        <v>1127.5999999999999</v>
      </c>
      <c r="G533" s="80">
        <v>1</v>
      </c>
      <c r="I533" s="79">
        <f>HouseDrop!J530</f>
        <v>6680</v>
      </c>
      <c r="J533" s="79"/>
      <c r="K533" s="79">
        <f>HouseDrop!H530</f>
        <v>6664</v>
      </c>
      <c r="L533" s="79"/>
      <c r="M533" s="79">
        <f>HouseDrop!K530</f>
        <v>16</v>
      </c>
      <c r="N533">
        <f t="shared" si="16"/>
        <v>1</v>
      </c>
      <c r="O533">
        <f t="shared" si="17"/>
        <v>1</v>
      </c>
      <c r="P533">
        <v>1</v>
      </c>
    </row>
    <row r="534" spans="2:16" hidden="1" x14ac:dyDescent="0.3">
      <c r="B534" s="5" t="str">
        <f>HouseDrop!C531</f>
        <v>Nunn, Zach</v>
      </c>
      <c r="D534" s="5" t="str">
        <f>HouseDrop!F531</f>
        <v>Bondurant-Farrar</v>
      </c>
      <c r="F534" s="80">
        <f>HouseDrop!I531</f>
        <v>1916.2</v>
      </c>
      <c r="G534" s="80">
        <v>1</v>
      </c>
      <c r="I534" s="79">
        <f>HouseDrop!J531</f>
        <v>6664</v>
      </c>
      <c r="J534" s="79"/>
      <c r="K534" s="79">
        <f>HouseDrop!H531</f>
        <v>6664</v>
      </c>
      <c r="L534" s="79"/>
      <c r="M534" s="79">
        <f>HouseDrop!K531</f>
        <v>0</v>
      </c>
      <c r="N534">
        <f t="shared" si="16"/>
        <v>0</v>
      </c>
      <c r="O534">
        <f t="shared" si="17"/>
        <v>1</v>
      </c>
      <c r="P534">
        <v>1</v>
      </c>
    </row>
    <row r="535" spans="2:16" hidden="1" x14ac:dyDescent="0.3">
      <c r="B535" s="5" t="str">
        <f>HouseDrop!C532</f>
        <v>Nunn, Zach</v>
      </c>
      <c r="D535" s="5" t="str">
        <f>HouseDrop!F532</f>
        <v>Carlisle</v>
      </c>
      <c r="F535" s="80">
        <f>HouseDrop!I532</f>
        <v>1902.3</v>
      </c>
      <c r="G535" s="80">
        <v>1</v>
      </c>
      <c r="I535" s="79">
        <f>HouseDrop!J532</f>
        <v>6664</v>
      </c>
      <c r="J535" s="79"/>
      <c r="K535" s="79">
        <f>HouseDrop!H532</f>
        <v>6664</v>
      </c>
      <c r="L535" s="79"/>
      <c r="M535" s="79">
        <f>HouseDrop!K532</f>
        <v>0</v>
      </c>
      <c r="N535">
        <f t="shared" si="16"/>
        <v>0</v>
      </c>
      <c r="O535">
        <f t="shared" si="17"/>
        <v>1</v>
      </c>
      <c r="P535">
        <v>1</v>
      </c>
    </row>
    <row r="536" spans="2:16" hidden="1" x14ac:dyDescent="0.3">
      <c r="B536" s="5" t="str">
        <f>HouseDrop!C533</f>
        <v>Nunn, Zach</v>
      </c>
      <c r="D536" s="5" t="str">
        <f>HouseDrop!F533</f>
        <v>Collins-Maxwell</v>
      </c>
      <c r="F536" s="80">
        <f>HouseDrop!I533</f>
        <v>488.1</v>
      </c>
      <c r="G536" s="80">
        <v>1</v>
      </c>
      <c r="I536" s="79">
        <f>HouseDrop!J533</f>
        <v>6664</v>
      </c>
      <c r="J536" s="79"/>
      <c r="K536" s="79">
        <f>HouseDrop!H533</f>
        <v>6664</v>
      </c>
      <c r="L536" s="79"/>
      <c r="M536" s="79">
        <f>HouseDrop!K533</f>
        <v>0</v>
      </c>
      <c r="N536">
        <f t="shared" si="16"/>
        <v>0</v>
      </c>
      <c r="O536">
        <f t="shared" si="17"/>
        <v>1</v>
      </c>
      <c r="P536">
        <v>1</v>
      </c>
    </row>
    <row r="537" spans="2:16" hidden="1" x14ac:dyDescent="0.3">
      <c r="B537" s="5" t="str">
        <f>HouseDrop!C534</f>
        <v>Nunn, Zach</v>
      </c>
      <c r="D537" s="5" t="str">
        <f>HouseDrop!F534</f>
        <v>North Polk</v>
      </c>
      <c r="F537" s="80">
        <f>HouseDrop!I534</f>
        <v>1565.3</v>
      </c>
      <c r="G537" s="80">
        <v>1</v>
      </c>
      <c r="I537" s="79">
        <f>HouseDrop!J534</f>
        <v>6664</v>
      </c>
      <c r="J537" s="79"/>
      <c r="K537" s="79">
        <f>HouseDrop!H534</f>
        <v>6664</v>
      </c>
      <c r="L537" s="79"/>
      <c r="M537" s="79">
        <f>HouseDrop!K534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">
      <c r="B538" s="5" t="str">
        <f>HouseDrop!C535</f>
        <v>Nunn, Zach</v>
      </c>
      <c r="D538" s="5" t="str">
        <f>HouseDrop!F535</f>
        <v>PCM</v>
      </c>
      <c r="F538" s="80">
        <f>HouseDrop!I535</f>
        <v>1046.8</v>
      </c>
      <c r="G538" s="80">
        <v>1</v>
      </c>
      <c r="I538" s="79">
        <f>HouseDrop!J535</f>
        <v>6664</v>
      </c>
      <c r="J538" s="79"/>
      <c r="K538" s="79">
        <f>HouseDrop!H535</f>
        <v>6664</v>
      </c>
      <c r="L538" s="79"/>
      <c r="M538" s="79">
        <f>HouseDrop!K535</f>
        <v>0</v>
      </c>
      <c r="N538">
        <f t="shared" si="16"/>
        <v>0</v>
      </c>
      <c r="O538">
        <f t="shared" si="17"/>
        <v>1</v>
      </c>
      <c r="P538">
        <v>1</v>
      </c>
    </row>
    <row r="539" spans="2:16" hidden="1" x14ac:dyDescent="0.3">
      <c r="B539" s="5" t="str">
        <f>HouseDrop!C536</f>
        <v>Nunn, Zach</v>
      </c>
      <c r="D539" s="5" t="str">
        <f>HouseDrop!F536</f>
        <v>Southeast Polk</v>
      </c>
      <c r="F539" s="80">
        <f>HouseDrop!I536</f>
        <v>6797.2</v>
      </c>
      <c r="G539" s="80">
        <v>1</v>
      </c>
      <c r="I539" s="79">
        <f>HouseDrop!J536</f>
        <v>6664</v>
      </c>
      <c r="J539" s="79"/>
      <c r="K539" s="79">
        <f>HouseDrop!H536</f>
        <v>6664</v>
      </c>
      <c r="L539" s="79"/>
      <c r="M539" s="79">
        <f>HouseDrop!K536</f>
        <v>0</v>
      </c>
      <c r="N539">
        <f t="shared" si="16"/>
        <v>0</v>
      </c>
      <c r="O539">
        <f t="shared" si="17"/>
        <v>1</v>
      </c>
      <c r="P539">
        <v>1</v>
      </c>
    </row>
    <row r="540" spans="2:16" hidden="1" x14ac:dyDescent="0.3">
      <c r="B540" s="5" t="str">
        <f>HouseDrop!C537</f>
        <v>Oldson, Jo</v>
      </c>
      <c r="D540" s="5" t="str">
        <f>HouseDrop!F537</f>
        <v>Des Moines Independent</v>
      </c>
      <c r="F540" s="80">
        <f>HouseDrop!I537</f>
        <v>32979.199999999997</v>
      </c>
      <c r="G540" s="80">
        <v>1</v>
      </c>
      <c r="I540" s="79">
        <f>HouseDrop!J537</f>
        <v>6732</v>
      </c>
      <c r="J540" s="79"/>
      <c r="K540" s="79">
        <f>HouseDrop!H537</f>
        <v>6664</v>
      </c>
      <c r="L540" s="79"/>
      <c r="M540" s="79">
        <f>HouseDrop!K537</f>
        <v>68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">
      <c r="B541" s="5" t="str">
        <f>HouseDrop!C538</f>
        <v>Oldson, Jo</v>
      </c>
      <c r="D541" s="5" t="str">
        <f>HouseDrop!F538</f>
        <v>West Des Moines</v>
      </c>
      <c r="F541" s="80">
        <f>HouseDrop!I538</f>
        <v>8968.9</v>
      </c>
      <c r="G541" s="80">
        <v>1</v>
      </c>
      <c r="I541" s="79">
        <f>HouseDrop!J538</f>
        <v>6664</v>
      </c>
      <c r="J541" s="79"/>
      <c r="K541" s="79">
        <f>HouseDrop!H538</f>
        <v>6664</v>
      </c>
      <c r="L541" s="79"/>
      <c r="M541" s="79">
        <f>HouseDrop!K538</f>
        <v>0</v>
      </c>
      <c r="N541">
        <f t="shared" si="16"/>
        <v>0</v>
      </c>
      <c r="O541">
        <f t="shared" si="17"/>
        <v>1</v>
      </c>
      <c r="P541">
        <v>1</v>
      </c>
    </row>
    <row r="542" spans="2:16" hidden="1" x14ac:dyDescent="0.3">
      <c r="B542" s="5" t="str">
        <f>HouseDrop!C539</f>
        <v>Olson, Rick</v>
      </c>
      <c r="D542" s="5" t="str">
        <f>HouseDrop!F539</f>
        <v>Des Moines Independent</v>
      </c>
      <c r="F542" s="80">
        <f>HouseDrop!I539</f>
        <v>32979.199999999997</v>
      </c>
      <c r="G542" s="80">
        <v>1</v>
      </c>
      <c r="I542" s="79">
        <f>HouseDrop!J539</f>
        <v>6732</v>
      </c>
      <c r="J542" s="79"/>
      <c r="K542" s="79">
        <f>HouseDrop!H539</f>
        <v>6664</v>
      </c>
      <c r="L542" s="79"/>
      <c r="M542" s="79">
        <f>HouseDrop!K539</f>
        <v>68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">
      <c r="B543" s="5" t="str">
        <f>HouseDrop!C540</f>
        <v>Olson, Rick</v>
      </c>
      <c r="D543" s="5" t="str">
        <f>HouseDrop!F540</f>
        <v>Southeast Polk</v>
      </c>
      <c r="F543" s="80">
        <f>HouseDrop!I540</f>
        <v>6797.2</v>
      </c>
      <c r="G543" s="80">
        <v>1</v>
      </c>
      <c r="I543" s="79">
        <f>HouseDrop!J540</f>
        <v>6664</v>
      </c>
      <c r="J543" s="79"/>
      <c r="K543" s="79">
        <f>HouseDrop!H540</f>
        <v>6664</v>
      </c>
      <c r="L543" s="79"/>
      <c r="M543" s="79">
        <f>HouseDrop!K540</f>
        <v>0</v>
      </c>
      <c r="N543">
        <f t="shared" si="16"/>
        <v>0</v>
      </c>
      <c r="O543">
        <f t="shared" si="17"/>
        <v>1</v>
      </c>
      <c r="P543">
        <v>1</v>
      </c>
    </row>
    <row r="544" spans="2:16" hidden="1" x14ac:dyDescent="0.3">
      <c r="B544" s="5" t="str">
        <f>HouseDrop!C541</f>
        <v>Ourth, Scott</v>
      </c>
      <c r="D544" s="5" t="str">
        <f>HouseDrop!F541</f>
        <v>Carlisle</v>
      </c>
      <c r="F544" s="80">
        <f>HouseDrop!I541</f>
        <v>1902.3</v>
      </c>
      <c r="G544" s="80">
        <v>1</v>
      </c>
      <c r="I544" s="79">
        <f>HouseDrop!J541</f>
        <v>6664</v>
      </c>
      <c r="J544" s="79"/>
      <c r="K544" s="79">
        <f>HouseDrop!H541</f>
        <v>6664</v>
      </c>
      <c r="L544" s="79"/>
      <c r="M544" s="79">
        <f>HouseDrop!K541</f>
        <v>0</v>
      </c>
      <c r="N544">
        <f t="shared" si="16"/>
        <v>0</v>
      </c>
      <c r="O544">
        <f t="shared" si="17"/>
        <v>1</v>
      </c>
      <c r="P544">
        <v>1</v>
      </c>
    </row>
    <row r="545" spans="2:16" hidden="1" x14ac:dyDescent="0.3">
      <c r="B545" s="5" t="str">
        <f>HouseDrop!C542</f>
        <v>Ourth, Scott</v>
      </c>
      <c r="D545" s="5" t="str">
        <f>HouseDrop!F542</f>
        <v>Des Moines Independent</v>
      </c>
      <c r="F545" s="80">
        <f>HouseDrop!I542</f>
        <v>32979.199999999997</v>
      </c>
      <c r="G545" s="80">
        <v>1</v>
      </c>
      <c r="I545" s="79">
        <f>HouseDrop!J542</f>
        <v>6732</v>
      </c>
      <c r="J545" s="79"/>
      <c r="K545" s="79">
        <f>HouseDrop!H542</f>
        <v>6664</v>
      </c>
      <c r="L545" s="79"/>
      <c r="M545" s="79">
        <f>HouseDrop!K542</f>
        <v>68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">
      <c r="B546" s="5" t="str">
        <f>HouseDrop!C543</f>
        <v>Ourth, Scott</v>
      </c>
      <c r="D546" s="5" t="str">
        <f>HouseDrop!F543</f>
        <v>Indianola</v>
      </c>
      <c r="F546" s="80">
        <f>HouseDrop!I543</f>
        <v>3429.2</v>
      </c>
      <c r="G546" s="80">
        <v>1</v>
      </c>
      <c r="I546" s="79">
        <f>HouseDrop!J543</f>
        <v>6664</v>
      </c>
      <c r="J546" s="79"/>
      <c r="K546" s="79">
        <f>HouseDrop!H543</f>
        <v>6664</v>
      </c>
      <c r="L546" s="79"/>
      <c r="M546" s="79">
        <f>HouseDrop!K543</f>
        <v>0</v>
      </c>
      <c r="N546">
        <f t="shared" si="16"/>
        <v>0</v>
      </c>
      <c r="O546">
        <f t="shared" si="17"/>
        <v>1</v>
      </c>
      <c r="P546">
        <v>1</v>
      </c>
    </row>
    <row r="547" spans="2:16" hidden="1" x14ac:dyDescent="0.3">
      <c r="B547" s="5" t="str">
        <f>HouseDrop!C544</f>
        <v>Ourth, Scott</v>
      </c>
      <c r="D547" s="5" t="str">
        <f>HouseDrop!F544</f>
        <v>Interstate 35</v>
      </c>
      <c r="F547" s="80">
        <f>HouseDrop!I544</f>
        <v>888.4</v>
      </c>
      <c r="G547" s="80">
        <v>1</v>
      </c>
      <c r="I547" s="79">
        <f>HouseDrop!J544</f>
        <v>6664</v>
      </c>
      <c r="J547" s="79"/>
      <c r="K547" s="79">
        <f>HouseDrop!H544</f>
        <v>6664</v>
      </c>
      <c r="L547" s="79"/>
      <c r="M547" s="79">
        <f>HouseDrop!K544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">
      <c r="B548" s="5" t="str">
        <f>HouseDrop!C545</f>
        <v>Ourth, Scott</v>
      </c>
      <c r="D548" s="5" t="str">
        <f>HouseDrop!F545</f>
        <v>Martensdale-St Marys</v>
      </c>
      <c r="F548" s="80">
        <f>HouseDrop!I545</f>
        <v>510</v>
      </c>
      <c r="G548" s="80">
        <v>1</v>
      </c>
      <c r="I548" s="79">
        <f>HouseDrop!J545</f>
        <v>6664</v>
      </c>
      <c r="J548" s="79"/>
      <c r="K548" s="79">
        <f>HouseDrop!H545</f>
        <v>6664</v>
      </c>
      <c r="L548" s="79"/>
      <c r="M548" s="79">
        <f>HouseDrop!K545</f>
        <v>0</v>
      </c>
      <c r="N548">
        <f t="shared" si="16"/>
        <v>0</v>
      </c>
      <c r="O548">
        <f t="shared" si="17"/>
        <v>1</v>
      </c>
      <c r="P548">
        <v>1</v>
      </c>
    </row>
    <row r="549" spans="2:16" hidden="1" x14ac:dyDescent="0.3">
      <c r="B549" s="5" t="str">
        <f>HouseDrop!C546</f>
        <v>Ourth, Scott</v>
      </c>
      <c r="D549" s="5" t="str">
        <f>HouseDrop!F546</f>
        <v>Norwalk</v>
      </c>
      <c r="F549" s="80">
        <f>HouseDrop!I546</f>
        <v>2714.5</v>
      </c>
      <c r="G549" s="80">
        <v>1</v>
      </c>
      <c r="I549" s="79">
        <f>HouseDrop!J546</f>
        <v>6664</v>
      </c>
      <c r="J549" s="79"/>
      <c r="K549" s="79">
        <f>HouseDrop!H546</f>
        <v>6664</v>
      </c>
      <c r="L549" s="79"/>
      <c r="M549" s="79">
        <f>HouseDrop!K546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">
      <c r="B550" s="5" t="str">
        <f>HouseDrop!C547</f>
        <v>Ourth, Scott</v>
      </c>
      <c r="D550" s="5" t="str">
        <f>HouseDrop!F547</f>
        <v>Pleasantville</v>
      </c>
      <c r="F550" s="80">
        <f>HouseDrop!I547</f>
        <v>693.6</v>
      </c>
      <c r="G550" s="80">
        <v>1</v>
      </c>
      <c r="I550" s="79">
        <f>HouseDrop!J547</f>
        <v>6664</v>
      </c>
      <c r="J550" s="79"/>
      <c r="K550" s="79">
        <f>HouseDrop!H547</f>
        <v>6664</v>
      </c>
      <c r="L550" s="79"/>
      <c r="M550" s="79">
        <f>HouseDrop!K547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">
      <c r="B551" s="5" t="str">
        <f>HouseDrop!C548</f>
        <v>Ourth, Scott</v>
      </c>
      <c r="D551" s="5" t="str">
        <f>HouseDrop!F548</f>
        <v>Southeast Warren</v>
      </c>
      <c r="F551" s="80">
        <f>HouseDrop!I548</f>
        <v>581.70000000000005</v>
      </c>
      <c r="G551" s="80">
        <v>1</v>
      </c>
      <c r="I551" s="79">
        <f>HouseDrop!J548</f>
        <v>6664</v>
      </c>
      <c r="J551" s="79"/>
      <c r="K551" s="79">
        <f>HouseDrop!H548</f>
        <v>6664</v>
      </c>
      <c r="L551" s="79"/>
      <c r="M551" s="79">
        <f>HouseDrop!K548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">
      <c r="B552" s="5" t="str">
        <f>HouseDrop!C549</f>
        <v>Paustian, Ross</v>
      </c>
      <c r="D552" s="5" t="str">
        <f>HouseDrop!F549</f>
        <v>Bennett</v>
      </c>
      <c r="F552" s="80">
        <f>HouseDrop!I549</f>
        <v>186</v>
      </c>
      <c r="G552" s="80">
        <v>1</v>
      </c>
      <c r="I552" s="79">
        <f>HouseDrop!J549</f>
        <v>6795</v>
      </c>
      <c r="J552" s="79"/>
      <c r="K552" s="79">
        <f>HouseDrop!H549</f>
        <v>6664</v>
      </c>
      <c r="L552" s="79"/>
      <c r="M552" s="79">
        <f>HouseDrop!K549</f>
        <v>131</v>
      </c>
      <c r="N552">
        <f t="shared" si="16"/>
        <v>1</v>
      </c>
      <c r="O552">
        <f t="shared" si="17"/>
        <v>1</v>
      </c>
      <c r="P552">
        <v>1</v>
      </c>
    </row>
    <row r="553" spans="2:16" hidden="1" x14ac:dyDescent="0.3">
      <c r="B553" s="5" t="str">
        <f>HouseDrop!C550</f>
        <v>Paustian, Ross</v>
      </c>
      <c r="D553" s="5" t="str">
        <f>HouseDrop!F550</f>
        <v>Calamus-Wheatland</v>
      </c>
      <c r="F553" s="80">
        <f>HouseDrop!I550</f>
        <v>448.7</v>
      </c>
      <c r="G553" s="80">
        <v>1</v>
      </c>
      <c r="I553" s="79">
        <f>HouseDrop!J550</f>
        <v>6723</v>
      </c>
      <c r="J553" s="79"/>
      <c r="K553" s="79">
        <f>HouseDrop!H550</f>
        <v>6664</v>
      </c>
      <c r="L553" s="79"/>
      <c r="M553" s="79">
        <f>HouseDrop!K550</f>
        <v>59</v>
      </c>
      <c r="N553">
        <f t="shared" si="16"/>
        <v>1</v>
      </c>
      <c r="O553">
        <f t="shared" si="17"/>
        <v>1</v>
      </c>
      <c r="P553">
        <v>1</v>
      </c>
    </row>
    <row r="554" spans="2:16" hidden="1" x14ac:dyDescent="0.3">
      <c r="B554" s="5" t="str">
        <f>HouseDrop!C551</f>
        <v>Paustian, Ross</v>
      </c>
      <c r="D554" s="5" t="str">
        <f>HouseDrop!F551</f>
        <v>Davenport</v>
      </c>
      <c r="F554" s="80">
        <f>HouseDrop!I551</f>
        <v>15490</v>
      </c>
      <c r="G554" s="80">
        <v>1</v>
      </c>
      <c r="I554" s="79">
        <f>HouseDrop!J551</f>
        <v>6664</v>
      </c>
      <c r="J554" s="79"/>
      <c r="K554" s="79">
        <f>HouseDrop!H551</f>
        <v>6664</v>
      </c>
      <c r="L554" s="79"/>
      <c r="M554" s="79">
        <f>HouseDrop!K551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">
      <c r="B555" s="5" t="str">
        <f>HouseDrop!C552</f>
        <v>Paustian, Ross</v>
      </c>
      <c r="D555" s="5" t="str">
        <f>HouseDrop!F552</f>
        <v>Durant</v>
      </c>
      <c r="F555" s="80">
        <f>HouseDrop!I552</f>
        <v>580.70000000000005</v>
      </c>
      <c r="G555" s="80">
        <v>1</v>
      </c>
      <c r="I555" s="79">
        <f>HouseDrop!J552</f>
        <v>6710</v>
      </c>
      <c r="J555" s="79"/>
      <c r="K555" s="79">
        <f>HouseDrop!H552</f>
        <v>6664</v>
      </c>
      <c r="L555" s="79"/>
      <c r="M555" s="79">
        <f>HouseDrop!K552</f>
        <v>46</v>
      </c>
      <c r="N555">
        <f t="shared" si="16"/>
        <v>1</v>
      </c>
      <c r="O555">
        <f t="shared" si="17"/>
        <v>1</v>
      </c>
      <c r="P555">
        <v>1</v>
      </c>
    </row>
    <row r="556" spans="2:16" hidden="1" x14ac:dyDescent="0.3">
      <c r="B556" s="5" t="str">
        <f>HouseDrop!C553</f>
        <v>Paustian, Ross</v>
      </c>
      <c r="D556" s="5" t="str">
        <f>HouseDrop!F553</f>
        <v>North Scott</v>
      </c>
      <c r="F556" s="80">
        <f>HouseDrop!I553</f>
        <v>3062.1</v>
      </c>
      <c r="G556" s="80">
        <v>1</v>
      </c>
      <c r="I556" s="79">
        <f>HouseDrop!J553</f>
        <v>6664</v>
      </c>
      <c r="J556" s="79"/>
      <c r="K556" s="79">
        <f>HouseDrop!H553</f>
        <v>6664</v>
      </c>
      <c r="L556" s="79"/>
      <c r="M556" s="79">
        <f>HouseDrop!K553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">
      <c r="B557" s="5" t="str">
        <f>HouseDrop!C554</f>
        <v>Pettengill, Dawn</v>
      </c>
      <c r="D557" s="5" t="str">
        <f>HouseDrop!F554</f>
        <v>Belle Plaine</v>
      </c>
      <c r="F557" s="80">
        <f>HouseDrop!I554</f>
        <v>531.4</v>
      </c>
      <c r="G557" s="80">
        <v>1</v>
      </c>
      <c r="I557" s="79">
        <f>HouseDrop!J554</f>
        <v>6668</v>
      </c>
      <c r="J557" s="79"/>
      <c r="K557" s="79">
        <f>HouseDrop!H554</f>
        <v>6664</v>
      </c>
      <c r="L557" s="79"/>
      <c r="M557" s="79">
        <f>HouseDrop!K554</f>
        <v>4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">
      <c r="B558" s="5" t="str">
        <f>HouseDrop!C555</f>
        <v>Pettengill, Dawn</v>
      </c>
      <c r="D558" s="5" t="str">
        <f>HouseDrop!F555</f>
        <v>Benton</v>
      </c>
      <c r="F558" s="80">
        <f>HouseDrop!I555</f>
        <v>1514.8</v>
      </c>
      <c r="G558" s="80">
        <v>1</v>
      </c>
      <c r="I558" s="79">
        <f>HouseDrop!J555</f>
        <v>6729</v>
      </c>
      <c r="J558" s="79"/>
      <c r="K558" s="79">
        <f>HouseDrop!H555</f>
        <v>6664</v>
      </c>
      <c r="L558" s="79"/>
      <c r="M558" s="79">
        <f>HouseDrop!K555</f>
        <v>65</v>
      </c>
      <c r="N558">
        <f t="shared" si="16"/>
        <v>1</v>
      </c>
      <c r="O558">
        <f t="shared" si="17"/>
        <v>1</v>
      </c>
      <c r="P558">
        <v>1</v>
      </c>
    </row>
    <row r="559" spans="2:16" hidden="1" x14ac:dyDescent="0.3">
      <c r="B559" s="5" t="str">
        <f>HouseDrop!C556</f>
        <v>Pettengill, Dawn</v>
      </c>
      <c r="D559" s="5" t="str">
        <f>HouseDrop!F556</f>
        <v>Center Point-Urbana</v>
      </c>
      <c r="F559" s="80">
        <f>HouseDrop!I556</f>
        <v>1364.1</v>
      </c>
      <c r="G559" s="80">
        <v>1</v>
      </c>
      <c r="I559" s="79">
        <f>HouseDrop!J556</f>
        <v>6664</v>
      </c>
      <c r="J559" s="79"/>
      <c r="K559" s="79">
        <f>HouseDrop!H556</f>
        <v>6664</v>
      </c>
      <c r="L559" s="79"/>
      <c r="M559" s="79">
        <f>HouseDrop!K556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">
      <c r="B560" s="5" t="str">
        <f>HouseDrop!C557</f>
        <v>Pettengill, Dawn</v>
      </c>
      <c r="D560" s="5" t="str">
        <f>HouseDrop!F557</f>
        <v>Clear Creek Amana</v>
      </c>
      <c r="F560" s="80">
        <f>HouseDrop!I557</f>
        <v>2004.7</v>
      </c>
      <c r="G560" s="80">
        <v>1</v>
      </c>
      <c r="I560" s="79">
        <f>HouseDrop!J557</f>
        <v>6700</v>
      </c>
      <c r="J560" s="79"/>
      <c r="K560" s="79">
        <f>HouseDrop!H557</f>
        <v>6664</v>
      </c>
      <c r="L560" s="79"/>
      <c r="M560" s="79">
        <f>HouseDrop!K557</f>
        <v>36</v>
      </c>
      <c r="N560">
        <f t="shared" si="16"/>
        <v>1</v>
      </c>
      <c r="O560">
        <f t="shared" si="17"/>
        <v>1</v>
      </c>
      <c r="P560">
        <v>1</v>
      </c>
    </row>
    <row r="561" spans="2:16" hidden="1" x14ac:dyDescent="0.3">
      <c r="B561" s="5" t="str">
        <f>HouseDrop!C558</f>
        <v>Pettengill, Dawn</v>
      </c>
      <c r="D561" s="5" t="str">
        <f>HouseDrop!F558</f>
        <v>College</v>
      </c>
      <c r="F561" s="80">
        <f>HouseDrop!I558</f>
        <v>5086.6000000000004</v>
      </c>
      <c r="G561" s="80">
        <v>1</v>
      </c>
      <c r="I561" s="79">
        <f>HouseDrop!J558</f>
        <v>6664</v>
      </c>
      <c r="J561" s="79"/>
      <c r="K561" s="79">
        <f>HouseDrop!H558</f>
        <v>6664</v>
      </c>
      <c r="L561" s="79"/>
      <c r="M561" s="79">
        <f>HouseDrop!K558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">
      <c r="B562" s="5" t="str">
        <f>HouseDrop!C559</f>
        <v>Pettengill, Dawn</v>
      </c>
      <c r="D562" s="5" t="str">
        <f>HouseDrop!F559</f>
        <v>Union</v>
      </c>
      <c r="F562" s="80">
        <f>HouseDrop!I559</f>
        <v>1102.4000000000001</v>
      </c>
      <c r="G562" s="80">
        <v>1</v>
      </c>
      <c r="I562" s="79">
        <f>HouseDrop!J559</f>
        <v>6746</v>
      </c>
      <c r="J562" s="79"/>
      <c r="K562" s="79">
        <f>HouseDrop!H559</f>
        <v>6664</v>
      </c>
      <c r="L562" s="79"/>
      <c r="M562" s="79">
        <f>HouseDrop!K559</f>
        <v>82</v>
      </c>
      <c r="N562">
        <f t="shared" si="16"/>
        <v>1</v>
      </c>
      <c r="O562">
        <f t="shared" si="17"/>
        <v>1</v>
      </c>
      <c r="P562">
        <v>1</v>
      </c>
    </row>
    <row r="563" spans="2:16" hidden="1" x14ac:dyDescent="0.3">
      <c r="B563" s="5" t="str">
        <f>HouseDrop!C560</f>
        <v>Pettengill, Dawn</v>
      </c>
      <c r="D563" s="5" t="str">
        <f>HouseDrop!F560</f>
        <v>H-L-V</v>
      </c>
      <c r="F563" s="80">
        <f>HouseDrop!I560</f>
        <v>330.7</v>
      </c>
      <c r="G563" s="80">
        <v>1</v>
      </c>
      <c r="I563" s="79">
        <f>HouseDrop!J560</f>
        <v>6764</v>
      </c>
      <c r="J563" s="79"/>
      <c r="K563" s="79">
        <f>HouseDrop!H560</f>
        <v>6664</v>
      </c>
      <c r="L563" s="79"/>
      <c r="M563" s="79">
        <f>HouseDrop!K560</f>
        <v>100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">
      <c r="B564" s="5" t="str">
        <f>HouseDrop!C561</f>
        <v>Pettengill, Dawn</v>
      </c>
      <c r="D564" s="5" t="str">
        <f>HouseDrop!F561</f>
        <v>Iowa Valley</v>
      </c>
      <c r="F564" s="80">
        <f>HouseDrop!I561</f>
        <v>540.70000000000005</v>
      </c>
      <c r="G564" s="80">
        <v>1</v>
      </c>
      <c r="I564" s="79">
        <f>HouseDrop!J561</f>
        <v>6664</v>
      </c>
      <c r="J564" s="79"/>
      <c r="K564" s="79">
        <f>HouseDrop!H561</f>
        <v>6664</v>
      </c>
      <c r="L564" s="79"/>
      <c r="M564" s="79">
        <f>HouseDrop!K561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">
      <c r="B565" s="5" t="str">
        <f>HouseDrop!C562</f>
        <v>Pettengill, Dawn</v>
      </c>
      <c r="D565" s="5" t="str">
        <f>HouseDrop!F562</f>
        <v>North Linn</v>
      </c>
      <c r="F565" s="80">
        <f>HouseDrop!I562</f>
        <v>641.20000000000005</v>
      </c>
      <c r="G565" s="80">
        <v>1</v>
      </c>
      <c r="I565" s="79">
        <f>HouseDrop!J562</f>
        <v>6713</v>
      </c>
      <c r="J565" s="79"/>
      <c r="K565" s="79">
        <f>HouseDrop!H562</f>
        <v>6664</v>
      </c>
      <c r="L565" s="79"/>
      <c r="M565" s="79">
        <f>HouseDrop!K562</f>
        <v>49</v>
      </c>
      <c r="N565">
        <f t="shared" si="16"/>
        <v>1</v>
      </c>
      <c r="O565">
        <f t="shared" si="17"/>
        <v>1</v>
      </c>
      <c r="P565">
        <v>1</v>
      </c>
    </row>
    <row r="566" spans="2:16" hidden="1" x14ac:dyDescent="0.3">
      <c r="B566" s="5" t="str">
        <f>HouseDrop!C563</f>
        <v>Pettengill, Dawn</v>
      </c>
      <c r="D566" s="5" t="str">
        <f>HouseDrop!F563</f>
        <v>Vinton-Shellsburg</v>
      </c>
      <c r="F566" s="80">
        <f>HouseDrop!I563</f>
        <v>1534.5</v>
      </c>
      <c r="G566" s="80">
        <v>1</v>
      </c>
      <c r="I566" s="79">
        <f>HouseDrop!J563</f>
        <v>6664</v>
      </c>
      <c r="J566" s="79"/>
      <c r="K566" s="79">
        <f>HouseDrop!H563</f>
        <v>6664</v>
      </c>
      <c r="L566" s="79"/>
      <c r="M566" s="79">
        <f>HouseDrop!K563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">
      <c r="B567" s="5" t="str">
        <f>HouseDrop!C564</f>
        <v>Pettengill, Dawn</v>
      </c>
      <c r="D567" s="5" t="str">
        <f>HouseDrop!F564</f>
        <v>Williamsburg</v>
      </c>
      <c r="F567" s="80">
        <f>HouseDrop!I564</f>
        <v>1127.5999999999999</v>
      </c>
      <c r="G567" s="80">
        <v>1</v>
      </c>
      <c r="I567" s="79">
        <f>HouseDrop!J564</f>
        <v>6680</v>
      </c>
      <c r="J567" s="79"/>
      <c r="K567" s="79">
        <f>HouseDrop!H564</f>
        <v>6664</v>
      </c>
      <c r="L567" s="79"/>
      <c r="M567" s="79">
        <f>HouseDrop!K564</f>
        <v>16</v>
      </c>
      <c r="N567">
        <f t="shared" si="16"/>
        <v>1</v>
      </c>
      <c r="O567">
        <f t="shared" si="17"/>
        <v>1</v>
      </c>
      <c r="P567">
        <v>1</v>
      </c>
    </row>
    <row r="568" spans="2:16" hidden="1" x14ac:dyDescent="0.3">
      <c r="B568" s="5" t="str">
        <f>HouseDrop!C565</f>
        <v>Prichard, Todd</v>
      </c>
      <c r="D568" s="5" t="str">
        <f>HouseDrop!F565</f>
        <v>North Butler</v>
      </c>
      <c r="F568" s="80">
        <f>HouseDrop!I565</f>
        <v>592</v>
      </c>
      <c r="G568" s="80">
        <v>1</v>
      </c>
      <c r="I568" s="79">
        <f>HouseDrop!J565</f>
        <v>6751</v>
      </c>
      <c r="J568" s="79"/>
      <c r="K568" s="79">
        <f>HouseDrop!H565</f>
        <v>6664</v>
      </c>
      <c r="L568" s="79"/>
      <c r="M568" s="79">
        <f>HouseDrop!K565</f>
        <v>87</v>
      </c>
      <c r="N568">
        <f t="shared" si="16"/>
        <v>1</v>
      </c>
      <c r="O568">
        <f t="shared" si="17"/>
        <v>1</v>
      </c>
      <c r="P568">
        <v>1</v>
      </c>
    </row>
    <row r="569" spans="2:16" hidden="1" x14ac:dyDescent="0.3">
      <c r="B569" s="5" t="str">
        <f>HouseDrop!C566</f>
        <v>Prichard, Todd</v>
      </c>
      <c r="D569" s="5" t="str">
        <f>HouseDrop!F566</f>
        <v>Charles City</v>
      </c>
      <c r="F569" s="80">
        <f>HouseDrop!I566</f>
        <v>1512.9</v>
      </c>
      <c r="G569" s="80">
        <v>1</v>
      </c>
      <c r="I569" s="79">
        <f>HouseDrop!J566</f>
        <v>6724</v>
      </c>
      <c r="J569" s="79"/>
      <c r="K569" s="79">
        <f>HouseDrop!H566</f>
        <v>6664</v>
      </c>
      <c r="L569" s="79"/>
      <c r="M569" s="79">
        <f>HouseDrop!K566</f>
        <v>60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">
      <c r="B570" s="5" t="str">
        <f>HouseDrop!C567</f>
        <v>Prichard, Todd</v>
      </c>
      <c r="D570" s="5" t="str">
        <f>HouseDrop!F567</f>
        <v>Howard-Winneshiek</v>
      </c>
      <c r="F570" s="80">
        <f>HouseDrop!I567</f>
        <v>1194.5</v>
      </c>
      <c r="G570" s="80">
        <v>1</v>
      </c>
      <c r="I570" s="79">
        <f>HouseDrop!J567</f>
        <v>6787</v>
      </c>
      <c r="J570" s="79"/>
      <c r="K570" s="79">
        <f>HouseDrop!H567</f>
        <v>6664</v>
      </c>
      <c r="L570" s="79"/>
      <c r="M570" s="79">
        <f>HouseDrop!K567</f>
        <v>123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">
      <c r="B571" s="5" t="str">
        <f>HouseDrop!C568</f>
        <v>Prichard, Todd</v>
      </c>
      <c r="D571" s="5" t="str">
        <f>HouseDrop!F568</f>
        <v>Mason City</v>
      </c>
      <c r="F571" s="80">
        <f>HouseDrop!I568</f>
        <v>3742</v>
      </c>
      <c r="G571" s="80">
        <v>1</v>
      </c>
      <c r="I571" s="79">
        <f>HouseDrop!J568</f>
        <v>6736</v>
      </c>
      <c r="J571" s="79"/>
      <c r="K571" s="79">
        <f>HouseDrop!H568</f>
        <v>6664</v>
      </c>
      <c r="L571" s="79"/>
      <c r="M571" s="79">
        <f>HouseDrop!K568</f>
        <v>72</v>
      </c>
      <c r="N571">
        <f t="shared" si="16"/>
        <v>1</v>
      </c>
      <c r="O571">
        <f t="shared" si="17"/>
        <v>1</v>
      </c>
      <c r="P571">
        <v>1</v>
      </c>
    </row>
    <row r="572" spans="2:16" hidden="1" x14ac:dyDescent="0.3">
      <c r="B572" s="5" t="str">
        <f>HouseDrop!C569</f>
        <v>Prichard, Todd</v>
      </c>
      <c r="D572" s="5" t="str">
        <f>HouseDrop!F569</f>
        <v>Nashua-Plainfield</v>
      </c>
      <c r="F572" s="80">
        <f>HouseDrop!I569</f>
        <v>623.29999999999995</v>
      </c>
      <c r="G572" s="80">
        <v>1</v>
      </c>
      <c r="I572" s="79">
        <f>HouseDrop!J569</f>
        <v>6776</v>
      </c>
      <c r="J572" s="79"/>
      <c r="K572" s="79">
        <f>HouseDrop!H569</f>
        <v>6664</v>
      </c>
      <c r="L572" s="79"/>
      <c r="M572" s="79">
        <f>HouseDrop!K569</f>
        <v>112</v>
      </c>
      <c r="N572">
        <f t="shared" si="16"/>
        <v>1</v>
      </c>
      <c r="O572">
        <f t="shared" si="17"/>
        <v>1</v>
      </c>
      <c r="P572">
        <v>1</v>
      </c>
    </row>
    <row r="573" spans="2:16" hidden="1" x14ac:dyDescent="0.3">
      <c r="B573" s="5" t="str">
        <f>HouseDrop!C570</f>
        <v>Prichard, Todd</v>
      </c>
      <c r="D573" s="5" t="str">
        <f>HouseDrop!F570</f>
        <v>New Hampton</v>
      </c>
      <c r="F573" s="80">
        <f>HouseDrop!I570</f>
        <v>962.8</v>
      </c>
      <c r="G573" s="80">
        <v>1</v>
      </c>
      <c r="I573" s="79">
        <f>HouseDrop!J570</f>
        <v>6664</v>
      </c>
      <c r="J573" s="79"/>
      <c r="K573" s="79">
        <f>HouseDrop!H570</f>
        <v>6664</v>
      </c>
      <c r="L573" s="79"/>
      <c r="M573" s="79">
        <f>HouseDrop!K570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">
      <c r="B574" s="5" t="str">
        <f>HouseDrop!C571</f>
        <v>Prichard, Todd</v>
      </c>
      <c r="D574" s="5" t="str">
        <f>HouseDrop!F571</f>
        <v>Central Springs</v>
      </c>
      <c r="F574" s="80">
        <f>HouseDrop!I571</f>
        <v>814.1</v>
      </c>
      <c r="G574" s="80">
        <v>1</v>
      </c>
      <c r="I574" s="79">
        <f>HouseDrop!J571</f>
        <v>6690</v>
      </c>
      <c r="J574" s="79"/>
      <c r="K574" s="79">
        <f>HouseDrop!H571</f>
        <v>6664</v>
      </c>
      <c r="L574" s="79"/>
      <c r="M574" s="79">
        <f>HouseDrop!K571</f>
        <v>26</v>
      </c>
      <c r="N574">
        <f t="shared" si="16"/>
        <v>1</v>
      </c>
      <c r="O574">
        <f t="shared" si="17"/>
        <v>1</v>
      </c>
      <c r="P574">
        <v>1</v>
      </c>
    </row>
    <row r="575" spans="2:16" hidden="1" x14ac:dyDescent="0.3">
      <c r="B575" s="5" t="str">
        <f>HouseDrop!C572</f>
        <v>Prichard, Todd</v>
      </c>
      <c r="D575" s="5" t="str">
        <f>HouseDrop!F572</f>
        <v>Osage</v>
      </c>
      <c r="F575" s="80">
        <f>HouseDrop!I572</f>
        <v>920.5</v>
      </c>
      <c r="G575" s="80">
        <v>1</v>
      </c>
      <c r="I575" s="79">
        <f>HouseDrop!J572</f>
        <v>6721</v>
      </c>
      <c r="J575" s="79"/>
      <c r="K575" s="79">
        <f>HouseDrop!H572</f>
        <v>6664</v>
      </c>
      <c r="L575" s="79"/>
      <c r="M575" s="79">
        <f>HouseDrop!K572</f>
        <v>57</v>
      </c>
      <c r="N575">
        <f t="shared" si="16"/>
        <v>1</v>
      </c>
      <c r="O575">
        <f t="shared" si="17"/>
        <v>1</v>
      </c>
      <c r="P575">
        <v>1</v>
      </c>
    </row>
    <row r="576" spans="2:16" hidden="1" x14ac:dyDescent="0.3">
      <c r="B576" s="5" t="str">
        <f>HouseDrop!C573</f>
        <v>Prichard, Todd</v>
      </c>
      <c r="D576" s="5" t="str">
        <f>HouseDrop!F573</f>
        <v>Rudd-Rockford-Marble Rk</v>
      </c>
      <c r="F576" s="80">
        <f>HouseDrop!I573</f>
        <v>441.1</v>
      </c>
      <c r="G576" s="80">
        <v>1</v>
      </c>
      <c r="I576" s="79">
        <f>HouseDrop!J573</f>
        <v>6664</v>
      </c>
      <c r="J576" s="79"/>
      <c r="K576" s="79">
        <f>HouseDrop!H573</f>
        <v>6664</v>
      </c>
      <c r="L576" s="79"/>
      <c r="M576" s="79">
        <f>HouseDrop!K573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">
      <c r="B577" s="5" t="str">
        <f>HouseDrop!C574</f>
        <v>Prichard, Todd</v>
      </c>
      <c r="D577" s="5" t="str">
        <f>HouseDrop!F574</f>
        <v>West Fork CSD</v>
      </c>
      <c r="F577" s="80">
        <f>HouseDrop!I574</f>
        <v>703.1</v>
      </c>
      <c r="G577" s="80">
        <v>1</v>
      </c>
      <c r="I577" s="79">
        <f>HouseDrop!J574</f>
        <v>6720</v>
      </c>
      <c r="J577" s="79"/>
      <c r="K577" s="79">
        <f>HouseDrop!H574</f>
        <v>6664</v>
      </c>
      <c r="L577" s="79"/>
      <c r="M577" s="79">
        <f>HouseDrop!K574</f>
        <v>56</v>
      </c>
      <c r="N577">
        <f t="shared" si="16"/>
        <v>1</v>
      </c>
      <c r="O577">
        <f t="shared" si="17"/>
        <v>1</v>
      </c>
      <c r="P577">
        <v>1</v>
      </c>
    </row>
    <row r="578" spans="2:16" hidden="1" x14ac:dyDescent="0.3">
      <c r="B578" s="5" t="str">
        <f>HouseDrop!C575</f>
        <v>Prichard, Todd</v>
      </c>
      <c r="D578" s="5" t="str">
        <f>HouseDrop!F575</f>
        <v>Sumner-Fredericksburg</v>
      </c>
      <c r="F578" s="80">
        <f>HouseDrop!I575</f>
        <v>821.4</v>
      </c>
      <c r="G578" s="80">
        <v>1</v>
      </c>
      <c r="I578" s="79">
        <f>HouseDrop!J575</f>
        <v>6664</v>
      </c>
      <c r="J578" s="79"/>
      <c r="K578" s="79">
        <f>HouseDrop!H575</f>
        <v>6664</v>
      </c>
      <c r="L578" s="79"/>
      <c r="M578" s="79">
        <f>HouseDrop!K575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">
      <c r="B579" s="5" t="str">
        <f>HouseDrop!C576</f>
        <v>Prichard, Todd</v>
      </c>
      <c r="D579" s="5" t="str">
        <f>HouseDrop!F576</f>
        <v>Tripoli</v>
      </c>
      <c r="F579" s="80">
        <f>HouseDrop!I576</f>
        <v>437</v>
      </c>
      <c r="G579" s="80">
        <v>1</v>
      </c>
      <c r="I579" s="79">
        <f>HouseDrop!J576</f>
        <v>6703</v>
      </c>
      <c r="J579" s="79"/>
      <c r="K579" s="79">
        <f>HouseDrop!H576</f>
        <v>6664</v>
      </c>
      <c r="L579" s="79"/>
      <c r="M579" s="79">
        <f>HouseDrop!K576</f>
        <v>39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">
      <c r="B580" s="5" t="str">
        <f>HouseDrop!C577</f>
        <v>Prichard, Todd</v>
      </c>
      <c r="D580" s="5" t="str">
        <f>HouseDrop!F577</f>
        <v>Turkey Valley</v>
      </c>
      <c r="F580" s="80">
        <f>HouseDrop!I577</f>
        <v>355.2</v>
      </c>
      <c r="G580" s="80">
        <v>1</v>
      </c>
      <c r="I580" s="79">
        <f>HouseDrop!J577</f>
        <v>6831</v>
      </c>
      <c r="J580" s="79"/>
      <c r="K580" s="79">
        <f>HouseDrop!H577</f>
        <v>6664</v>
      </c>
      <c r="L580" s="79"/>
      <c r="M580" s="79">
        <f>HouseDrop!K577</f>
        <v>167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">
      <c r="B581" s="5" t="str">
        <f>HouseDrop!C578</f>
        <v>Rizer, Ken</v>
      </c>
      <c r="D581" s="5" t="str">
        <f>HouseDrop!F578</f>
        <v>Cedar Rapids</v>
      </c>
      <c r="F581" s="80">
        <f>HouseDrop!I578</f>
        <v>17091.7</v>
      </c>
      <c r="G581" s="80">
        <v>1</v>
      </c>
      <c r="I581" s="79">
        <f>HouseDrop!J578</f>
        <v>6664</v>
      </c>
      <c r="J581" s="79"/>
      <c r="K581" s="79">
        <f>HouseDrop!H578</f>
        <v>6664</v>
      </c>
      <c r="L581" s="79"/>
      <c r="M581" s="79">
        <f>HouseDrop!K578</f>
        <v>0</v>
      </c>
      <c r="N581">
        <f t="shared" si="16"/>
        <v>0</v>
      </c>
      <c r="O581">
        <f t="shared" si="17"/>
        <v>1</v>
      </c>
      <c r="P581">
        <v>1</v>
      </c>
    </row>
    <row r="582" spans="2:16" hidden="1" x14ac:dyDescent="0.3">
      <c r="B582" s="5" t="str">
        <f>HouseDrop!C579</f>
        <v>Rizer, Ken</v>
      </c>
      <c r="D582" s="5" t="str">
        <f>HouseDrop!F579</f>
        <v>College</v>
      </c>
      <c r="F582" s="80">
        <f>HouseDrop!I579</f>
        <v>5086.6000000000004</v>
      </c>
      <c r="G582" s="80">
        <v>1</v>
      </c>
      <c r="I582" s="79">
        <f>HouseDrop!J579</f>
        <v>6664</v>
      </c>
      <c r="J582" s="79"/>
      <c r="K582" s="79">
        <f>HouseDrop!H579</f>
        <v>6664</v>
      </c>
      <c r="L582" s="79"/>
      <c r="M582" s="79">
        <f>HouseDrop!K579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">
      <c r="B583" s="5" t="str">
        <f>HouseDrop!C580</f>
        <v>Rizer, Ken</v>
      </c>
      <c r="D583" s="5" t="str">
        <f>HouseDrop!F580</f>
        <v>Linn-Mar</v>
      </c>
      <c r="F583" s="80">
        <f>HouseDrop!I580</f>
        <v>7312.5</v>
      </c>
      <c r="G583" s="80">
        <v>1</v>
      </c>
      <c r="I583" s="79">
        <f>HouseDrop!J580</f>
        <v>6665</v>
      </c>
      <c r="J583" s="79"/>
      <c r="K583" s="79">
        <f>HouseDrop!H580</f>
        <v>6664</v>
      </c>
      <c r="L583" s="79"/>
      <c r="M583" s="79">
        <f>HouseDrop!K580</f>
        <v>1</v>
      </c>
      <c r="N583">
        <f t="shared" ref="N583:N646" si="18">IF(M583&gt;0,1,0)</f>
        <v>1</v>
      </c>
      <c r="O583">
        <f t="shared" ref="O583:O646" si="19">IF(M583&lt;175,1,0)</f>
        <v>1</v>
      </c>
      <c r="P583">
        <v>1</v>
      </c>
    </row>
    <row r="584" spans="2:16" hidden="1" x14ac:dyDescent="0.3">
      <c r="B584" s="5" t="str">
        <f>HouseDrop!C581</f>
        <v>Rizer, Ken</v>
      </c>
      <c r="D584" s="5" t="str">
        <f>HouseDrop!F581</f>
        <v>Marion Independent</v>
      </c>
      <c r="F584" s="80">
        <f>HouseDrop!I581</f>
        <v>1934.5</v>
      </c>
      <c r="G584" s="80">
        <v>1</v>
      </c>
      <c r="I584" s="79">
        <f>HouseDrop!J581</f>
        <v>6766</v>
      </c>
      <c r="J584" s="79"/>
      <c r="K584" s="79">
        <f>HouseDrop!H581</f>
        <v>6664</v>
      </c>
      <c r="L584" s="79"/>
      <c r="M584" s="79">
        <f>HouseDrop!K581</f>
        <v>102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">
      <c r="B585" s="5" t="str">
        <f>HouseDrop!C582</f>
        <v>Rizer, Ken</v>
      </c>
      <c r="D585" s="5" t="str">
        <f>HouseDrop!F582</f>
        <v>Mount Vernon</v>
      </c>
      <c r="F585" s="80">
        <f>HouseDrop!I582</f>
        <v>1124.2</v>
      </c>
      <c r="G585" s="80">
        <v>1</v>
      </c>
      <c r="I585" s="79">
        <f>HouseDrop!J582</f>
        <v>6664</v>
      </c>
      <c r="J585" s="79"/>
      <c r="K585" s="79">
        <f>HouseDrop!H582</f>
        <v>6664</v>
      </c>
      <c r="L585" s="79"/>
      <c r="M585" s="79">
        <f>HouseDrop!K582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">
      <c r="B586" s="5" t="str">
        <f>HouseDrop!C583</f>
        <v>Rizer, Ken</v>
      </c>
      <c r="D586" s="5" t="str">
        <f>HouseDrop!F583</f>
        <v>Solon</v>
      </c>
      <c r="F586" s="80">
        <f>HouseDrop!I583</f>
        <v>1328.6</v>
      </c>
      <c r="G586" s="80">
        <v>1</v>
      </c>
      <c r="I586" s="79">
        <f>HouseDrop!J583</f>
        <v>6664</v>
      </c>
      <c r="J586" s="79"/>
      <c r="K586" s="79">
        <f>HouseDrop!H583</f>
        <v>6664</v>
      </c>
      <c r="L586" s="79"/>
      <c r="M586" s="79">
        <f>HouseDrop!K583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">
      <c r="B587" s="5" t="str">
        <f>HouseDrop!C584</f>
        <v>Rogers, Walt</v>
      </c>
      <c r="D587" s="5" t="str">
        <f>HouseDrop!F584</f>
        <v>Cedar Falls</v>
      </c>
      <c r="F587" s="80">
        <f>HouseDrop!I584</f>
        <v>5146.8</v>
      </c>
      <c r="G587" s="80">
        <v>1</v>
      </c>
      <c r="I587" s="79">
        <f>HouseDrop!J584</f>
        <v>6671</v>
      </c>
      <c r="J587" s="79"/>
      <c r="K587" s="79">
        <f>HouseDrop!H584</f>
        <v>6664</v>
      </c>
      <c r="L587" s="79"/>
      <c r="M587" s="79">
        <f>HouseDrop!K584</f>
        <v>7</v>
      </c>
      <c r="N587">
        <f t="shared" si="18"/>
        <v>1</v>
      </c>
      <c r="O587">
        <f t="shared" si="19"/>
        <v>1</v>
      </c>
      <c r="P587">
        <v>1</v>
      </c>
    </row>
    <row r="588" spans="2:16" hidden="1" x14ac:dyDescent="0.3">
      <c r="B588" s="5" t="str">
        <f>HouseDrop!C585</f>
        <v>Rogers, Walt</v>
      </c>
      <c r="D588" s="5" t="str">
        <f>HouseDrop!F585</f>
        <v>Dike-New Hartford</v>
      </c>
      <c r="F588" s="80">
        <f>HouseDrop!I585</f>
        <v>885.2</v>
      </c>
      <c r="G588" s="80">
        <v>1</v>
      </c>
      <c r="I588" s="79">
        <f>HouseDrop!J585</f>
        <v>6664</v>
      </c>
      <c r="J588" s="79"/>
      <c r="K588" s="79">
        <f>HouseDrop!H585</f>
        <v>6664</v>
      </c>
      <c r="L588" s="79"/>
      <c r="M588" s="79">
        <f>HouseDrop!K585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">
      <c r="B589" s="5" t="str">
        <f>HouseDrop!C586</f>
        <v>Rogers, Walt</v>
      </c>
      <c r="D589" s="5" t="str">
        <f>HouseDrop!F586</f>
        <v>Gladbrook-Reinbeck</v>
      </c>
      <c r="F589" s="80">
        <f>HouseDrop!I586</f>
        <v>569.4</v>
      </c>
      <c r="G589" s="80">
        <v>1</v>
      </c>
      <c r="I589" s="79">
        <f>HouseDrop!J586</f>
        <v>6764</v>
      </c>
      <c r="J589" s="79"/>
      <c r="K589" s="79">
        <f>HouseDrop!H586</f>
        <v>6664</v>
      </c>
      <c r="L589" s="79"/>
      <c r="M589" s="79">
        <f>HouseDrop!K586</f>
        <v>100</v>
      </c>
      <c r="N589">
        <f t="shared" si="18"/>
        <v>1</v>
      </c>
      <c r="O589">
        <f t="shared" si="19"/>
        <v>1</v>
      </c>
      <c r="P589">
        <v>1</v>
      </c>
    </row>
    <row r="590" spans="2:16" hidden="1" x14ac:dyDescent="0.3">
      <c r="B590" s="5" t="str">
        <f>HouseDrop!C587</f>
        <v>Rogers, Walt</v>
      </c>
      <c r="D590" s="5" t="str">
        <f>HouseDrop!F587</f>
        <v>Hudson</v>
      </c>
      <c r="F590" s="80">
        <f>HouseDrop!I587</f>
        <v>666</v>
      </c>
      <c r="G590" s="80">
        <v>1</v>
      </c>
      <c r="I590" s="79">
        <f>HouseDrop!J587</f>
        <v>6839</v>
      </c>
      <c r="J590" s="79"/>
      <c r="K590" s="79">
        <f>HouseDrop!H587</f>
        <v>6664</v>
      </c>
      <c r="L590" s="79"/>
      <c r="M590" s="79">
        <f>HouseDrop!K587</f>
        <v>175</v>
      </c>
      <c r="N590">
        <f t="shared" si="18"/>
        <v>1</v>
      </c>
      <c r="O590">
        <f t="shared" si="19"/>
        <v>0</v>
      </c>
      <c r="P590">
        <v>1</v>
      </c>
    </row>
    <row r="591" spans="2:16" hidden="1" x14ac:dyDescent="0.3">
      <c r="B591" s="5" t="str">
        <f>HouseDrop!C588</f>
        <v>Rogers, Walt</v>
      </c>
      <c r="D591" s="5" t="str">
        <f>HouseDrop!F588</f>
        <v>Waterloo</v>
      </c>
      <c r="F591" s="80">
        <f>HouseDrop!I588</f>
        <v>10834.9</v>
      </c>
      <c r="G591" s="80">
        <v>1</v>
      </c>
      <c r="I591" s="79">
        <f>HouseDrop!J588</f>
        <v>6664</v>
      </c>
      <c r="J591" s="79"/>
      <c r="K591" s="79">
        <f>HouseDrop!H588</f>
        <v>6664</v>
      </c>
      <c r="L591" s="79"/>
      <c r="M591" s="79">
        <f>HouseDrop!K588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">
      <c r="B592" s="5" t="str">
        <f>HouseDrop!C589</f>
        <v>Running-Marquardt, Kirsten</v>
      </c>
      <c r="D592" s="5" t="str">
        <f>HouseDrop!F589</f>
        <v>Cedar Rapids</v>
      </c>
      <c r="F592" s="80">
        <f>HouseDrop!I589</f>
        <v>17091.7</v>
      </c>
      <c r="G592" s="80">
        <v>1</v>
      </c>
      <c r="I592" s="79">
        <f>HouseDrop!J589</f>
        <v>6664</v>
      </c>
      <c r="J592" s="79"/>
      <c r="K592" s="79">
        <f>HouseDrop!H589</f>
        <v>6664</v>
      </c>
      <c r="L592" s="79"/>
      <c r="M592" s="79">
        <f>HouseDrop!K589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">
      <c r="B593" s="5" t="str">
        <f>HouseDrop!C590</f>
        <v>Running-Marquardt, Kirsten</v>
      </c>
      <c r="D593" s="5" t="str">
        <f>HouseDrop!F590</f>
        <v>College</v>
      </c>
      <c r="F593" s="80">
        <f>HouseDrop!I590</f>
        <v>5086.6000000000004</v>
      </c>
      <c r="G593" s="80">
        <v>1</v>
      </c>
      <c r="I593" s="79">
        <f>HouseDrop!J590</f>
        <v>6664</v>
      </c>
      <c r="J593" s="79"/>
      <c r="K593" s="79">
        <f>HouseDrop!H590</f>
        <v>6664</v>
      </c>
      <c r="L593" s="79"/>
      <c r="M593" s="79">
        <f>HouseDrop!K590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">
      <c r="B594" s="5" t="str">
        <f>HouseDrop!C591</f>
        <v>Salmon, Sandy</v>
      </c>
      <c r="D594" s="5" t="str">
        <f>HouseDrop!F591</f>
        <v>Cedar Falls</v>
      </c>
      <c r="F594" s="80">
        <f>HouseDrop!I591</f>
        <v>5146.8</v>
      </c>
      <c r="G594" s="80">
        <v>1</v>
      </c>
      <c r="I594" s="79">
        <f>HouseDrop!J591</f>
        <v>6671</v>
      </c>
      <c r="J594" s="79"/>
      <c r="K594" s="79">
        <f>HouseDrop!H591</f>
        <v>6664</v>
      </c>
      <c r="L594" s="79"/>
      <c r="M594" s="79">
        <f>HouseDrop!K591</f>
        <v>7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">
      <c r="B595" s="5" t="str">
        <f>HouseDrop!C592</f>
        <v>Salmon, Sandy</v>
      </c>
      <c r="D595" s="5" t="str">
        <f>HouseDrop!F592</f>
        <v>Denver</v>
      </c>
      <c r="F595" s="80">
        <f>HouseDrop!I592</f>
        <v>716</v>
      </c>
      <c r="G595" s="80">
        <v>1</v>
      </c>
      <c r="I595" s="79">
        <f>HouseDrop!J592</f>
        <v>6664</v>
      </c>
      <c r="J595" s="79"/>
      <c r="K595" s="79">
        <f>HouseDrop!H592</f>
        <v>6664</v>
      </c>
      <c r="L595" s="79"/>
      <c r="M595" s="79">
        <f>HouseDrop!K592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">
      <c r="B596" s="5" t="str">
        <f>HouseDrop!C593</f>
        <v>Salmon, Sandy</v>
      </c>
      <c r="D596" s="5" t="str">
        <f>HouseDrop!F593</f>
        <v>Dike-New Hartford</v>
      </c>
      <c r="F596" s="80">
        <f>HouseDrop!I593</f>
        <v>885.2</v>
      </c>
      <c r="G596" s="80">
        <v>1</v>
      </c>
      <c r="I596" s="79">
        <f>HouseDrop!J593</f>
        <v>6664</v>
      </c>
      <c r="J596" s="79"/>
      <c r="K596" s="79">
        <f>HouseDrop!H593</f>
        <v>6664</v>
      </c>
      <c r="L596" s="79"/>
      <c r="M596" s="79">
        <f>HouseDrop!K593</f>
        <v>0</v>
      </c>
      <c r="N596">
        <f t="shared" si="18"/>
        <v>0</v>
      </c>
      <c r="O596">
        <f t="shared" si="19"/>
        <v>1</v>
      </c>
      <c r="P596">
        <v>1</v>
      </c>
    </row>
    <row r="597" spans="2:16" hidden="1" x14ac:dyDescent="0.3">
      <c r="B597" s="5" t="str">
        <f>HouseDrop!C594</f>
        <v>Salmon, Sandy</v>
      </c>
      <c r="D597" s="5" t="str">
        <f>HouseDrop!F594</f>
        <v>Dunkerton</v>
      </c>
      <c r="F597" s="80">
        <f>HouseDrop!I594</f>
        <v>418.6</v>
      </c>
      <c r="G597" s="80">
        <v>1</v>
      </c>
      <c r="I597" s="79">
        <f>HouseDrop!J594</f>
        <v>6664</v>
      </c>
      <c r="J597" s="79"/>
      <c r="K597" s="79">
        <f>HouseDrop!H594</f>
        <v>6664</v>
      </c>
      <c r="L597" s="79"/>
      <c r="M597" s="79">
        <f>HouseDrop!K594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">
      <c r="B598" s="5" t="str">
        <f>HouseDrop!C595</f>
        <v>Salmon, Sandy</v>
      </c>
      <c r="D598" s="5" t="str">
        <f>HouseDrop!F595</f>
        <v>Janesville Consolidated</v>
      </c>
      <c r="F598" s="80">
        <f>HouseDrop!I595</f>
        <v>389.2</v>
      </c>
      <c r="G598" s="80">
        <v>1</v>
      </c>
      <c r="I598" s="79">
        <f>HouseDrop!J595</f>
        <v>6739</v>
      </c>
      <c r="J598" s="79"/>
      <c r="K598" s="79">
        <f>HouseDrop!H595</f>
        <v>6664</v>
      </c>
      <c r="L598" s="79"/>
      <c r="M598" s="79">
        <f>HouseDrop!K595</f>
        <v>75</v>
      </c>
      <c r="N598">
        <f t="shared" si="18"/>
        <v>1</v>
      </c>
      <c r="O598">
        <f t="shared" si="19"/>
        <v>1</v>
      </c>
      <c r="P598">
        <v>1</v>
      </c>
    </row>
    <row r="599" spans="2:16" hidden="1" x14ac:dyDescent="0.3">
      <c r="B599" s="5" t="str">
        <f>HouseDrop!C596</f>
        <v>Salmon, Sandy</v>
      </c>
      <c r="D599" s="5" t="str">
        <f>HouseDrop!F596</f>
        <v>Jesup</v>
      </c>
      <c r="F599" s="80">
        <f>HouseDrop!I596</f>
        <v>886</v>
      </c>
      <c r="G599" s="80">
        <v>1</v>
      </c>
      <c r="I599" s="79">
        <f>HouseDrop!J596</f>
        <v>6664</v>
      </c>
      <c r="J599" s="79"/>
      <c r="K599" s="79">
        <f>HouseDrop!H596</f>
        <v>6664</v>
      </c>
      <c r="L599" s="79"/>
      <c r="M599" s="79">
        <f>HouseDrop!K596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">
      <c r="B600" s="5" t="str">
        <f>HouseDrop!C597</f>
        <v>Salmon, Sandy</v>
      </c>
      <c r="D600" s="5" t="str">
        <f>HouseDrop!F597</f>
        <v>Nashua-Plainfield</v>
      </c>
      <c r="F600" s="80">
        <f>HouseDrop!I597</f>
        <v>623.29999999999995</v>
      </c>
      <c r="G600" s="80">
        <v>1</v>
      </c>
      <c r="I600" s="79">
        <f>HouseDrop!J597</f>
        <v>6776</v>
      </c>
      <c r="J600" s="79"/>
      <c r="K600" s="79">
        <f>HouseDrop!H597</f>
        <v>6664</v>
      </c>
      <c r="L600" s="79"/>
      <c r="M600" s="79">
        <f>HouseDrop!K597</f>
        <v>112</v>
      </c>
      <c r="N600">
        <f t="shared" si="18"/>
        <v>1</v>
      </c>
      <c r="O600">
        <f t="shared" si="19"/>
        <v>1</v>
      </c>
      <c r="P600">
        <v>1</v>
      </c>
    </row>
    <row r="601" spans="2:16" hidden="1" x14ac:dyDescent="0.3">
      <c r="B601" s="5" t="str">
        <f>HouseDrop!C598</f>
        <v>Salmon, Sandy</v>
      </c>
      <c r="D601" s="5" t="str">
        <f>HouseDrop!F598</f>
        <v>Sumner-Fredericksburg</v>
      </c>
      <c r="F601" s="80">
        <f>HouseDrop!I598</f>
        <v>821.4</v>
      </c>
      <c r="G601" s="80">
        <v>1</v>
      </c>
      <c r="I601" s="79">
        <f>HouseDrop!J598</f>
        <v>6664</v>
      </c>
      <c r="J601" s="79"/>
      <c r="K601" s="79">
        <f>HouseDrop!H598</f>
        <v>6664</v>
      </c>
      <c r="L601" s="79"/>
      <c r="M601" s="79">
        <f>HouseDrop!K598</f>
        <v>0</v>
      </c>
      <c r="N601">
        <f t="shared" si="18"/>
        <v>0</v>
      </c>
      <c r="O601">
        <f t="shared" si="19"/>
        <v>1</v>
      </c>
      <c r="P601">
        <v>1</v>
      </c>
    </row>
    <row r="602" spans="2:16" hidden="1" x14ac:dyDescent="0.3">
      <c r="B602" s="5" t="str">
        <f>HouseDrop!C599</f>
        <v>Salmon, Sandy</v>
      </c>
      <c r="D602" s="5" t="str">
        <f>HouseDrop!F599</f>
        <v>Tripoli</v>
      </c>
      <c r="F602" s="80">
        <f>HouseDrop!I599</f>
        <v>437</v>
      </c>
      <c r="G602" s="80">
        <v>1</v>
      </c>
      <c r="I602" s="79">
        <f>HouseDrop!J599</f>
        <v>6703</v>
      </c>
      <c r="J602" s="79"/>
      <c r="K602" s="79">
        <f>HouseDrop!H599</f>
        <v>6664</v>
      </c>
      <c r="L602" s="79"/>
      <c r="M602" s="79">
        <f>HouseDrop!K599</f>
        <v>39</v>
      </c>
      <c r="N602">
        <f t="shared" si="18"/>
        <v>1</v>
      </c>
      <c r="O602">
        <f t="shared" si="19"/>
        <v>1</v>
      </c>
      <c r="P602">
        <v>1</v>
      </c>
    </row>
    <row r="603" spans="2:16" hidden="1" x14ac:dyDescent="0.3">
      <c r="B603" s="5" t="str">
        <f>HouseDrop!C600</f>
        <v>Salmon, Sandy</v>
      </c>
      <c r="D603" s="5" t="str">
        <f>HouseDrop!F600</f>
        <v>Wapsie Valley</v>
      </c>
      <c r="F603" s="80">
        <f>HouseDrop!I600</f>
        <v>672</v>
      </c>
      <c r="G603" s="80">
        <v>1</v>
      </c>
      <c r="I603" s="79">
        <f>HouseDrop!J600</f>
        <v>6710</v>
      </c>
      <c r="J603" s="79"/>
      <c r="K603" s="79">
        <f>HouseDrop!H600</f>
        <v>6664</v>
      </c>
      <c r="L603" s="79"/>
      <c r="M603" s="79">
        <f>HouseDrop!K600</f>
        <v>46</v>
      </c>
      <c r="N603">
        <f t="shared" si="18"/>
        <v>1</v>
      </c>
      <c r="O603">
        <f t="shared" si="19"/>
        <v>1</v>
      </c>
      <c r="P603">
        <v>1</v>
      </c>
    </row>
    <row r="604" spans="2:16" hidden="1" x14ac:dyDescent="0.3">
      <c r="B604" s="5" t="str">
        <f>HouseDrop!C601</f>
        <v>Salmon, Sandy</v>
      </c>
      <c r="D604" s="5" t="str">
        <f>HouseDrop!F601</f>
        <v>Waterloo</v>
      </c>
      <c r="F604" s="80">
        <f>HouseDrop!I601</f>
        <v>10834.9</v>
      </c>
      <c r="G604" s="80">
        <v>1</v>
      </c>
      <c r="I604" s="79">
        <f>HouseDrop!J601</f>
        <v>6664</v>
      </c>
      <c r="J604" s="79"/>
      <c r="K604" s="79">
        <f>HouseDrop!H601</f>
        <v>6664</v>
      </c>
      <c r="L604" s="79"/>
      <c r="M604" s="79">
        <f>HouseDrop!K601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">
      <c r="B605" s="5" t="str">
        <f>HouseDrop!C602</f>
        <v>Salmon, Sandy</v>
      </c>
      <c r="D605" s="5" t="str">
        <f>HouseDrop!F602</f>
        <v>Waverly-Shell Rock</v>
      </c>
      <c r="F605" s="80">
        <f>HouseDrop!I602</f>
        <v>2025.4</v>
      </c>
      <c r="G605" s="80">
        <v>1</v>
      </c>
      <c r="I605" s="79">
        <f>HouseDrop!J602</f>
        <v>6664</v>
      </c>
      <c r="J605" s="79"/>
      <c r="K605" s="79">
        <f>HouseDrop!H602</f>
        <v>6664</v>
      </c>
      <c r="L605" s="79"/>
      <c r="M605" s="79">
        <f>HouseDrop!K602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">
      <c r="B606" s="5" t="str">
        <f>HouseDrop!C603</f>
        <v>Sexton, Mike</v>
      </c>
      <c r="D606" s="5" t="str">
        <f>HouseDrop!F603</f>
        <v>Albert City-Truesdale</v>
      </c>
      <c r="F606" s="80">
        <f>HouseDrop!I603</f>
        <v>203.2</v>
      </c>
      <c r="G606" s="80">
        <v>1</v>
      </c>
      <c r="I606" s="79">
        <f>HouseDrop!J603</f>
        <v>6745</v>
      </c>
      <c r="J606" s="79"/>
      <c r="K606" s="79">
        <f>HouseDrop!H603</f>
        <v>6664</v>
      </c>
      <c r="L606" s="79"/>
      <c r="M606" s="79">
        <f>HouseDrop!K603</f>
        <v>81</v>
      </c>
      <c r="N606">
        <f t="shared" si="18"/>
        <v>1</v>
      </c>
      <c r="O606">
        <f t="shared" si="19"/>
        <v>1</v>
      </c>
      <c r="P606">
        <v>1</v>
      </c>
    </row>
    <row r="607" spans="2:16" hidden="1" x14ac:dyDescent="0.3">
      <c r="B607" s="5" t="str">
        <f>HouseDrop!C604</f>
        <v>Sexton, Mike</v>
      </c>
      <c r="D607" s="5" t="str">
        <f>HouseDrop!F604</f>
        <v>Clarion-Goldfield-Dows</v>
      </c>
      <c r="F607" s="80">
        <f>HouseDrop!I604</f>
        <v>966.7</v>
      </c>
      <c r="G607" s="80">
        <v>1</v>
      </c>
      <c r="I607" s="79">
        <f>HouseDrop!J604</f>
        <v>6699</v>
      </c>
      <c r="J607" s="79"/>
      <c r="K607" s="79">
        <f>HouseDrop!H604</f>
        <v>6664</v>
      </c>
      <c r="L607" s="79"/>
      <c r="M607" s="79">
        <f>HouseDrop!K604</f>
        <v>35</v>
      </c>
      <c r="N607">
        <f t="shared" si="18"/>
        <v>1</v>
      </c>
      <c r="O607">
        <f t="shared" si="19"/>
        <v>1</v>
      </c>
      <c r="P607">
        <v>1</v>
      </c>
    </row>
    <row r="608" spans="2:16" hidden="1" x14ac:dyDescent="0.3">
      <c r="B608" s="5" t="str">
        <f>HouseDrop!C605</f>
        <v>Sexton, Mike</v>
      </c>
      <c r="D608" s="5" t="str">
        <f>HouseDrop!F605</f>
        <v>Eagle Grove</v>
      </c>
      <c r="F608" s="80">
        <f>HouseDrop!I605</f>
        <v>851.7</v>
      </c>
      <c r="G608" s="80">
        <v>1</v>
      </c>
      <c r="I608" s="79">
        <f>HouseDrop!J605</f>
        <v>6782</v>
      </c>
      <c r="J608" s="79"/>
      <c r="K608" s="79">
        <f>HouseDrop!H605</f>
        <v>6664</v>
      </c>
      <c r="L608" s="79"/>
      <c r="M608" s="79">
        <f>HouseDrop!K605</f>
        <v>118</v>
      </c>
      <c r="N608">
        <f t="shared" si="18"/>
        <v>1</v>
      </c>
      <c r="O608">
        <f t="shared" si="19"/>
        <v>1</v>
      </c>
      <c r="P608">
        <v>1</v>
      </c>
    </row>
    <row r="609" spans="2:16" hidden="1" x14ac:dyDescent="0.3">
      <c r="B609" s="5" t="str">
        <f>HouseDrop!C606</f>
        <v>Sexton, Mike</v>
      </c>
      <c r="D609" s="5" t="str">
        <f>HouseDrop!F606</f>
        <v>Gilmore City-Bradgate</v>
      </c>
      <c r="F609" s="80">
        <f>HouseDrop!I606</f>
        <v>118</v>
      </c>
      <c r="G609" s="80">
        <v>1</v>
      </c>
      <c r="I609" s="79">
        <f>HouseDrop!J606</f>
        <v>6831</v>
      </c>
      <c r="J609" s="79"/>
      <c r="K609" s="79">
        <f>HouseDrop!H606</f>
        <v>6664</v>
      </c>
      <c r="L609" s="79"/>
      <c r="M609" s="79">
        <f>HouseDrop!K606</f>
        <v>167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">
      <c r="B610" s="5" t="str">
        <f>HouseDrop!C607</f>
        <v>Sexton, Mike</v>
      </c>
      <c r="D610" s="5" t="str">
        <f>HouseDrop!F607</f>
        <v>Humboldt</v>
      </c>
      <c r="F610" s="80">
        <f>HouseDrop!I607</f>
        <v>1198.0999999999999</v>
      </c>
      <c r="G610" s="80">
        <v>1</v>
      </c>
      <c r="I610" s="79">
        <f>HouseDrop!J607</f>
        <v>6664</v>
      </c>
      <c r="J610" s="79"/>
      <c r="K610" s="79">
        <f>HouseDrop!H607</f>
        <v>6664</v>
      </c>
      <c r="L610" s="79"/>
      <c r="M610" s="79">
        <f>HouseDrop!K607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">
      <c r="B611" s="5" t="str">
        <f>HouseDrop!C608</f>
        <v>Sexton, Mike</v>
      </c>
      <c r="D611" s="5" t="str">
        <f>HouseDrop!F608</f>
        <v>Laurens-Marathon</v>
      </c>
      <c r="F611" s="80">
        <f>HouseDrop!I608</f>
        <v>291</v>
      </c>
      <c r="G611" s="80">
        <v>1</v>
      </c>
      <c r="I611" s="79">
        <f>HouseDrop!J608</f>
        <v>6664</v>
      </c>
      <c r="J611" s="79"/>
      <c r="K611" s="79">
        <f>HouseDrop!H608</f>
        <v>6664</v>
      </c>
      <c r="L611" s="79"/>
      <c r="M611" s="79">
        <f>HouseDrop!K608</f>
        <v>0</v>
      </c>
      <c r="N611">
        <f t="shared" si="18"/>
        <v>0</v>
      </c>
      <c r="O611">
        <f t="shared" si="19"/>
        <v>1</v>
      </c>
      <c r="P611">
        <v>1</v>
      </c>
    </row>
    <row r="612" spans="2:16" hidden="1" x14ac:dyDescent="0.3">
      <c r="B612" s="5" t="str">
        <f>HouseDrop!C609</f>
        <v>Sexton, Mike</v>
      </c>
      <c r="D612" s="5" t="str">
        <f>HouseDrop!F609</f>
        <v>LuVerne</v>
      </c>
      <c r="F612" s="80">
        <f>HouseDrop!I609</f>
        <v>153.5</v>
      </c>
      <c r="G612" s="80">
        <v>1</v>
      </c>
      <c r="I612" s="79">
        <f>HouseDrop!J609</f>
        <v>6839</v>
      </c>
      <c r="J612" s="79"/>
      <c r="K612" s="79">
        <f>HouseDrop!H609</f>
        <v>6664</v>
      </c>
      <c r="L612" s="79"/>
      <c r="M612" s="79">
        <f>HouseDrop!K609</f>
        <v>175</v>
      </c>
      <c r="N612">
        <f t="shared" si="18"/>
        <v>1</v>
      </c>
      <c r="O612">
        <f t="shared" si="19"/>
        <v>0</v>
      </c>
      <c r="P612">
        <v>1</v>
      </c>
    </row>
    <row r="613" spans="2:16" hidden="1" x14ac:dyDescent="0.3">
      <c r="B613" s="5" t="str">
        <f>HouseDrop!C610</f>
        <v>Sexton, Mike</v>
      </c>
      <c r="D613" s="5" t="str">
        <f>HouseDrop!F610</f>
        <v>Manson Northwest Webster</v>
      </c>
      <c r="F613" s="80">
        <f>HouseDrop!I610</f>
        <v>649</v>
      </c>
      <c r="G613" s="80">
        <v>1</v>
      </c>
      <c r="I613" s="79">
        <f>HouseDrop!J610</f>
        <v>6724</v>
      </c>
      <c r="J613" s="79"/>
      <c r="K613" s="79">
        <f>HouseDrop!H610</f>
        <v>6664</v>
      </c>
      <c r="L613" s="79"/>
      <c r="M613" s="79">
        <f>HouseDrop!K610</f>
        <v>60</v>
      </c>
      <c r="N613">
        <f t="shared" si="18"/>
        <v>1</v>
      </c>
      <c r="O613">
        <f t="shared" si="19"/>
        <v>1</v>
      </c>
      <c r="P613">
        <v>1</v>
      </c>
    </row>
    <row r="614" spans="2:16" hidden="1" x14ac:dyDescent="0.3">
      <c r="B614" s="5" t="str">
        <f>HouseDrop!C611</f>
        <v>Sexton, Mike</v>
      </c>
      <c r="D614" s="5" t="str">
        <f>HouseDrop!F611</f>
        <v>Newell-Fonda</v>
      </c>
      <c r="F614" s="80">
        <f>HouseDrop!I611</f>
        <v>470.8</v>
      </c>
      <c r="G614" s="80">
        <v>1</v>
      </c>
      <c r="I614" s="79">
        <f>HouseDrop!J611</f>
        <v>6753</v>
      </c>
      <c r="J614" s="79"/>
      <c r="K614" s="79">
        <f>HouseDrop!H611</f>
        <v>6664</v>
      </c>
      <c r="L614" s="79"/>
      <c r="M614" s="79">
        <f>HouseDrop!K611</f>
        <v>89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">
      <c r="B615" s="5" t="str">
        <f>HouseDrop!C612</f>
        <v>Sexton, Mike</v>
      </c>
      <c r="D615" s="5" t="str">
        <f>HouseDrop!F612</f>
        <v>Pocahontas Area</v>
      </c>
      <c r="F615" s="80">
        <f>HouseDrop!I612</f>
        <v>695.2</v>
      </c>
      <c r="G615" s="80">
        <v>1</v>
      </c>
      <c r="I615" s="79">
        <f>HouseDrop!J612</f>
        <v>6799</v>
      </c>
      <c r="J615" s="79"/>
      <c r="K615" s="79">
        <f>HouseDrop!H612</f>
        <v>6664</v>
      </c>
      <c r="L615" s="79"/>
      <c r="M615" s="79">
        <f>HouseDrop!K612</f>
        <v>135</v>
      </c>
      <c r="N615">
        <f t="shared" si="18"/>
        <v>1</v>
      </c>
      <c r="O615">
        <f t="shared" si="19"/>
        <v>1</v>
      </c>
      <c r="P615">
        <v>1</v>
      </c>
    </row>
    <row r="616" spans="2:16" hidden="1" x14ac:dyDescent="0.3">
      <c r="B616" s="5" t="str">
        <f>HouseDrop!C613</f>
        <v>Sexton, Mike</v>
      </c>
      <c r="D616" s="5" t="str">
        <f>HouseDrop!F613</f>
        <v>Prairie Valley</v>
      </c>
      <c r="F616" s="80">
        <f>HouseDrop!I613</f>
        <v>590</v>
      </c>
      <c r="G616" s="80">
        <v>1</v>
      </c>
      <c r="I616" s="79">
        <f>HouseDrop!J613</f>
        <v>6784</v>
      </c>
      <c r="J616" s="79"/>
      <c r="K616" s="79">
        <f>HouseDrop!H613</f>
        <v>6664</v>
      </c>
      <c r="L616" s="79"/>
      <c r="M616" s="79">
        <f>HouseDrop!K613</f>
        <v>120</v>
      </c>
      <c r="N616">
        <f t="shared" si="18"/>
        <v>1</v>
      </c>
      <c r="O616">
        <f t="shared" si="19"/>
        <v>1</v>
      </c>
      <c r="P616">
        <v>1</v>
      </c>
    </row>
    <row r="617" spans="2:16" hidden="1" x14ac:dyDescent="0.3">
      <c r="B617" s="5" t="str">
        <f>HouseDrop!C614</f>
        <v>Sexton, Mike</v>
      </c>
      <c r="D617" s="5" t="str">
        <f>HouseDrop!F614</f>
        <v>South Central Calhoun</v>
      </c>
      <c r="F617" s="80">
        <f>HouseDrop!I614</f>
        <v>920.1</v>
      </c>
      <c r="G617" s="80">
        <v>1</v>
      </c>
      <c r="I617" s="79">
        <f>HouseDrop!J614</f>
        <v>6697</v>
      </c>
      <c r="J617" s="79"/>
      <c r="K617" s="79">
        <f>HouseDrop!H614</f>
        <v>6664</v>
      </c>
      <c r="L617" s="79"/>
      <c r="M617" s="79">
        <f>HouseDrop!K614</f>
        <v>33</v>
      </c>
      <c r="N617">
        <f t="shared" si="18"/>
        <v>1</v>
      </c>
      <c r="O617">
        <f t="shared" si="19"/>
        <v>1</v>
      </c>
      <c r="P617">
        <v>1</v>
      </c>
    </row>
    <row r="618" spans="2:16" hidden="1" x14ac:dyDescent="0.3">
      <c r="B618" s="5" t="str">
        <f>HouseDrop!C615</f>
        <v>Sexton, Mike</v>
      </c>
      <c r="D618" s="5" t="str">
        <f>HouseDrop!F615</f>
        <v>Southeast Webster Grand</v>
      </c>
      <c r="F618" s="80">
        <f>HouseDrop!I615</f>
        <v>547.20000000000005</v>
      </c>
      <c r="G618" s="80">
        <v>1</v>
      </c>
      <c r="I618" s="79">
        <f>HouseDrop!J615</f>
        <v>6793</v>
      </c>
      <c r="J618" s="79"/>
      <c r="K618" s="79">
        <f>HouseDrop!H615</f>
        <v>6664</v>
      </c>
      <c r="L618" s="79"/>
      <c r="M618" s="79">
        <f>HouseDrop!K615</f>
        <v>129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">
      <c r="B619" s="5" t="str">
        <f>HouseDrop!C616</f>
        <v>Sexton, Mike</v>
      </c>
      <c r="D619" s="5" t="str">
        <f>HouseDrop!F616</f>
        <v>Twin Rivers</v>
      </c>
      <c r="F619" s="80">
        <f>HouseDrop!I616</f>
        <v>162</v>
      </c>
      <c r="G619" s="80">
        <v>1</v>
      </c>
      <c r="I619" s="79">
        <f>HouseDrop!J616</f>
        <v>6839</v>
      </c>
      <c r="J619" s="79"/>
      <c r="K619" s="79">
        <f>HouseDrop!H616</f>
        <v>6664</v>
      </c>
      <c r="L619" s="79"/>
      <c r="M619" s="79">
        <f>HouseDrop!K616</f>
        <v>175</v>
      </c>
      <c r="N619">
        <f t="shared" si="18"/>
        <v>1</v>
      </c>
      <c r="O619">
        <f t="shared" si="19"/>
        <v>0</v>
      </c>
      <c r="P619">
        <v>1</v>
      </c>
    </row>
    <row r="620" spans="2:16" hidden="1" x14ac:dyDescent="0.3">
      <c r="B620" s="5" t="str">
        <f>HouseDrop!C617</f>
        <v>Sexton, Mike</v>
      </c>
      <c r="D620" s="5" t="str">
        <f>HouseDrop!F617</f>
        <v>West Bend-Mallard</v>
      </c>
      <c r="F620" s="80">
        <f>HouseDrop!I617</f>
        <v>317.89999999999998</v>
      </c>
      <c r="G620" s="80">
        <v>1</v>
      </c>
      <c r="I620" s="79">
        <f>HouseDrop!J617</f>
        <v>6716</v>
      </c>
      <c r="J620" s="79"/>
      <c r="K620" s="79">
        <f>HouseDrop!H617</f>
        <v>6664</v>
      </c>
      <c r="L620" s="79"/>
      <c r="M620" s="79">
        <f>HouseDrop!K617</f>
        <v>52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">
      <c r="B621" s="5" t="str">
        <f>HouseDrop!C618</f>
        <v>Sheets, Larry</v>
      </c>
      <c r="D621" s="5" t="str">
        <f>HouseDrop!F618</f>
        <v>Albia</v>
      </c>
      <c r="F621" s="80">
        <f>HouseDrop!I618</f>
        <v>1215.8</v>
      </c>
      <c r="G621" s="80">
        <v>1</v>
      </c>
      <c r="I621" s="79">
        <f>HouseDrop!J618</f>
        <v>6664</v>
      </c>
      <c r="J621" s="79"/>
      <c r="K621" s="79">
        <f>HouseDrop!H618</f>
        <v>6664</v>
      </c>
      <c r="L621" s="79"/>
      <c r="M621" s="79">
        <f>HouseDrop!K618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">
      <c r="B622" s="5" t="str">
        <f>HouseDrop!C619</f>
        <v>Sheets, Larry</v>
      </c>
      <c r="D622" s="5" t="str">
        <f>HouseDrop!F619</f>
        <v>Eddyville-Blakesburg-Fre</v>
      </c>
      <c r="F622" s="80">
        <f>HouseDrop!I619</f>
        <v>886.9</v>
      </c>
      <c r="G622" s="80">
        <v>1</v>
      </c>
      <c r="I622" s="79">
        <f>HouseDrop!J619</f>
        <v>6664</v>
      </c>
      <c r="J622" s="79"/>
      <c r="K622" s="79">
        <f>HouseDrop!H619</f>
        <v>6664</v>
      </c>
      <c r="L622" s="79"/>
      <c r="M622" s="79">
        <f>HouseDrop!K619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">
      <c r="B623" s="5" t="str">
        <f>HouseDrop!C620</f>
        <v>Sheets, Larry</v>
      </c>
      <c r="D623" s="5" t="str">
        <f>HouseDrop!F620</f>
        <v>Centerville</v>
      </c>
      <c r="F623" s="80">
        <f>HouseDrop!I620</f>
        <v>1335.9</v>
      </c>
      <c r="G623" s="80">
        <v>1</v>
      </c>
      <c r="I623" s="79">
        <f>HouseDrop!J620</f>
        <v>6723</v>
      </c>
      <c r="J623" s="79"/>
      <c r="K623" s="79">
        <f>HouseDrop!H620</f>
        <v>6664</v>
      </c>
      <c r="L623" s="79"/>
      <c r="M623" s="79">
        <f>HouseDrop!K620</f>
        <v>59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">
      <c r="B624" s="5" t="str">
        <f>HouseDrop!C621</f>
        <v>Sheets, Larry</v>
      </c>
      <c r="D624" s="5" t="str">
        <f>HouseDrop!F621</f>
        <v>Moravia</v>
      </c>
      <c r="F624" s="80">
        <f>HouseDrop!I621</f>
        <v>330.4</v>
      </c>
      <c r="G624" s="80">
        <v>1</v>
      </c>
      <c r="I624" s="79">
        <f>HouseDrop!J621</f>
        <v>6664</v>
      </c>
      <c r="J624" s="79"/>
      <c r="K624" s="79">
        <f>HouseDrop!H621</f>
        <v>6664</v>
      </c>
      <c r="L624" s="79"/>
      <c r="M624" s="79">
        <f>HouseDrop!K621</f>
        <v>0</v>
      </c>
      <c r="N624">
        <f t="shared" si="18"/>
        <v>0</v>
      </c>
      <c r="O624">
        <f t="shared" si="19"/>
        <v>1</v>
      </c>
      <c r="P624">
        <v>1</v>
      </c>
    </row>
    <row r="625" spans="2:16" hidden="1" x14ac:dyDescent="0.3">
      <c r="B625" s="5" t="str">
        <f>HouseDrop!C622</f>
        <v>Sheets, Larry</v>
      </c>
      <c r="D625" s="5" t="str">
        <f>HouseDrop!F622</f>
        <v>Moulton-Udell</v>
      </c>
      <c r="F625" s="80">
        <f>HouseDrop!I622</f>
        <v>222.5</v>
      </c>
      <c r="G625" s="80">
        <v>1</v>
      </c>
      <c r="I625" s="79">
        <f>HouseDrop!J622</f>
        <v>6664</v>
      </c>
      <c r="J625" s="79"/>
      <c r="K625" s="79">
        <f>HouseDrop!H622</f>
        <v>6664</v>
      </c>
      <c r="L625" s="79"/>
      <c r="M625" s="79">
        <f>HouseDrop!K622</f>
        <v>0</v>
      </c>
      <c r="N625">
        <f t="shared" si="18"/>
        <v>0</v>
      </c>
      <c r="O625">
        <f t="shared" si="19"/>
        <v>1</v>
      </c>
      <c r="P625">
        <v>1</v>
      </c>
    </row>
    <row r="626" spans="2:16" hidden="1" x14ac:dyDescent="0.3">
      <c r="B626" s="5" t="str">
        <f>HouseDrop!C623</f>
        <v>Sheets, Larry</v>
      </c>
      <c r="D626" s="5" t="str">
        <f>HouseDrop!F623</f>
        <v>North Mahaska</v>
      </c>
      <c r="F626" s="80">
        <f>HouseDrop!I623</f>
        <v>509.5</v>
      </c>
      <c r="G626" s="80">
        <v>1</v>
      </c>
      <c r="I626" s="79">
        <f>HouseDrop!J623</f>
        <v>6831</v>
      </c>
      <c r="J626" s="79"/>
      <c r="K626" s="79">
        <f>HouseDrop!H623</f>
        <v>6664</v>
      </c>
      <c r="L626" s="79"/>
      <c r="M626" s="79">
        <f>HouseDrop!K623</f>
        <v>167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">
      <c r="B627" s="5" t="str">
        <f>HouseDrop!C624</f>
        <v>Sheets, Larry</v>
      </c>
      <c r="D627" s="5" t="str">
        <f>HouseDrop!F624</f>
        <v>Oskaloosa</v>
      </c>
      <c r="F627" s="80">
        <f>HouseDrop!I624</f>
        <v>2365.1999999999998</v>
      </c>
      <c r="G627" s="80">
        <v>1</v>
      </c>
      <c r="I627" s="79">
        <f>HouseDrop!J624</f>
        <v>6664</v>
      </c>
      <c r="J627" s="79"/>
      <c r="K627" s="79">
        <f>HouseDrop!H624</f>
        <v>6664</v>
      </c>
      <c r="L627" s="79"/>
      <c r="M627" s="79">
        <f>HouseDrop!K624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">
      <c r="B628" s="5" t="str">
        <f>HouseDrop!C625</f>
        <v>Sheets, Larry</v>
      </c>
      <c r="D628" s="5" t="str">
        <f>HouseDrop!F625</f>
        <v>Ottumwa</v>
      </c>
      <c r="F628" s="80">
        <f>HouseDrop!I625</f>
        <v>4643.2</v>
      </c>
      <c r="G628" s="80">
        <v>1</v>
      </c>
      <c r="I628" s="79">
        <f>HouseDrop!J625</f>
        <v>6664</v>
      </c>
      <c r="J628" s="79"/>
      <c r="K628" s="79">
        <f>HouseDrop!H625</f>
        <v>6664</v>
      </c>
      <c r="L628" s="79"/>
      <c r="M628" s="79">
        <f>HouseDrop!K625</f>
        <v>0</v>
      </c>
      <c r="N628">
        <f t="shared" si="18"/>
        <v>0</v>
      </c>
      <c r="O628">
        <f t="shared" si="19"/>
        <v>1</v>
      </c>
      <c r="P628">
        <v>1</v>
      </c>
    </row>
    <row r="629" spans="2:16" hidden="1" x14ac:dyDescent="0.3">
      <c r="B629" s="5" t="str">
        <f>HouseDrop!C626</f>
        <v>Sheets, Larry</v>
      </c>
      <c r="D629" s="5" t="str">
        <f>HouseDrop!F626</f>
        <v>Pekin</v>
      </c>
      <c r="F629" s="80">
        <f>HouseDrop!I626</f>
        <v>615.5</v>
      </c>
      <c r="G629" s="80">
        <v>1</v>
      </c>
      <c r="I629" s="79">
        <f>HouseDrop!J626</f>
        <v>6664</v>
      </c>
      <c r="J629" s="79"/>
      <c r="K629" s="79">
        <f>HouseDrop!H626</f>
        <v>6664</v>
      </c>
      <c r="L629" s="79"/>
      <c r="M629" s="79">
        <f>HouseDrop!K626</f>
        <v>0</v>
      </c>
      <c r="N629">
        <f t="shared" si="18"/>
        <v>0</v>
      </c>
      <c r="O629">
        <f t="shared" si="19"/>
        <v>1</v>
      </c>
      <c r="P629">
        <v>1</v>
      </c>
    </row>
    <row r="630" spans="2:16" hidden="1" x14ac:dyDescent="0.3">
      <c r="B630" s="5" t="str">
        <f>HouseDrop!C627</f>
        <v>Sheets, Larry</v>
      </c>
      <c r="D630" s="5" t="str">
        <f>HouseDrop!F627</f>
        <v>Seymour</v>
      </c>
      <c r="F630" s="80">
        <f>HouseDrop!I627</f>
        <v>299.60000000000002</v>
      </c>
      <c r="G630" s="80">
        <v>1</v>
      </c>
      <c r="I630" s="79">
        <f>HouseDrop!J627</f>
        <v>6664</v>
      </c>
      <c r="J630" s="79"/>
      <c r="K630" s="79">
        <f>HouseDrop!H627</f>
        <v>6664</v>
      </c>
      <c r="L630" s="79"/>
      <c r="M630" s="79">
        <f>HouseDrop!K627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">
      <c r="B631" s="5" t="str">
        <f>HouseDrop!C628</f>
        <v>Sheets, Larry</v>
      </c>
      <c r="D631" s="5" t="str">
        <f>HouseDrop!F628</f>
        <v>Tri-County</v>
      </c>
      <c r="F631" s="80">
        <f>HouseDrop!I628</f>
        <v>283</v>
      </c>
      <c r="G631" s="80">
        <v>1</v>
      </c>
      <c r="I631" s="79">
        <f>HouseDrop!J628</f>
        <v>6664</v>
      </c>
      <c r="J631" s="79"/>
      <c r="K631" s="79">
        <f>HouseDrop!H628</f>
        <v>6664</v>
      </c>
      <c r="L631" s="79"/>
      <c r="M631" s="79">
        <f>HouseDrop!K628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">
      <c r="B632" s="5" t="str">
        <f>HouseDrop!C629</f>
        <v>Sieck, David</v>
      </c>
      <c r="D632" s="5" t="str">
        <f>HouseDrop!F629</f>
        <v>Fremont-Mills</v>
      </c>
      <c r="F632" s="80">
        <f>HouseDrop!I629</f>
        <v>456</v>
      </c>
      <c r="G632" s="80">
        <v>1</v>
      </c>
      <c r="I632" s="79">
        <f>HouseDrop!J629</f>
        <v>6664</v>
      </c>
      <c r="J632" s="79"/>
      <c r="K632" s="79">
        <f>HouseDrop!H629</f>
        <v>6664</v>
      </c>
      <c r="L632" s="79"/>
      <c r="M632" s="79">
        <f>HouseDrop!K629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hidden="1" x14ac:dyDescent="0.3">
      <c r="B633" s="5" t="str">
        <f>HouseDrop!C630</f>
        <v>Sieck, David</v>
      </c>
      <c r="D633" s="5" t="str">
        <f>HouseDrop!F630</f>
        <v>Glenwood</v>
      </c>
      <c r="F633" s="80">
        <f>HouseDrop!I630</f>
        <v>1956.7</v>
      </c>
      <c r="G633" s="80">
        <v>1</v>
      </c>
      <c r="I633" s="79">
        <f>HouseDrop!J630</f>
        <v>6664</v>
      </c>
      <c r="J633" s="79"/>
      <c r="K633" s="79">
        <f>HouseDrop!H630</f>
        <v>6664</v>
      </c>
      <c r="L633" s="79"/>
      <c r="M633" s="79">
        <f>HouseDrop!K630</f>
        <v>0</v>
      </c>
      <c r="N633">
        <f t="shared" si="18"/>
        <v>0</v>
      </c>
      <c r="O633">
        <f t="shared" si="19"/>
        <v>1</v>
      </c>
      <c r="P633">
        <v>1</v>
      </c>
    </row>
    <row r="634" spans="2:16" hidden="1" x14ac:dyDescent="0.3">
      <c r="B634" s="5" t="str">
        <f>HouseDrop!C631</f>
        <v>Sieck, David</v>
      </c>
      <c r="D634" s="5" t="str">
        <f>HouseDrop!F631</f>
        <v>Griswold</v>
      </c>
      <c r="F634" s="80">
        <f>HouseDrop!I631</f>
        <v>516.6</v>
      </c>
      <c r="G634" s="80">
        <v>1</v>
      </c>
      <c r="I634" s="79">
        <f>HouseDrop!J631</f>
        <v>6729</v>
      </c>
      <c r="J634" s="79"/>
      <c r="K634" s="79">
        <f>HouseDrop!H631</f>
        <v>6664</v>
      </c>
      <c r="L634" s="79"/>
      <c r="M634" s="79">
        <f>HouseDrop!K631</f>
        <v>65</v>
      </c>
      <c r="N634">
        <f t="shared" si="18"/>
        <v>1</v>
      </c>
      <c r="O634">
        <f t="shared" si="19"/>
        <v>1</v>
      </c>
      <c r="P634">
        <v>1</v>
      </c>
    </row>
    <row r="635" spans="2:16" hidden="1" x14ac:dyDescent="0.3">
      <c r="B635" s="5" t="str">
        <f>HouseDrop!C632</f>
        <v>Sieck, David</v>
      </c>
      <c r="D635" s="5" t="str">
        <f>HouseDrop!F632</f>
        <v>Hamburg</v>
      </c>
      <c r="F635" s="80">
        <f>HouseDrop!I632</f>
        <v>235</v>
      </c>
      <c r="G635" s="80">
        <v>1</v>
      </c>
      <c r="I635" s="79">
        <f>HouseDrop!J632</f>
        <v>6805</v>
      </c>
      <c r="J635" s="79"/>
      <c r="K635" s="79">
        <f>HouseDrop!H632</f>
        <v>6664</v>
      </c>
      <c r="L635" s="79"/>
      <c r="M635" s="79">
        <f>HouseDrop!K632</f>
        <v>141</v>
      </c>
      <c r="N635">
        <f t="shared" si="18"/>
        <v>1</v>
      </c>
      <c r="O635">
        <f t="shared" si="19"/>
        <v>1</v>
      </c>
      <c r="P635">
        <v>1</v>
      </c>
    </row>
    <row r="636" spans="2:16" hidden="1" x14ac:dyDescent="0.3">
      <c r="B636" s="5" t="str">
        <f>HouseDrop!C633</f>
        <v>Sieck, David</v>
      </c>
      <c r="D636" s="5" t="str">
        <f>HouseDrop!F633</f>
        <v>Lewis Central</v>
      </c>
      <c r="F636" s="80">
        <f>HouseDrop!I633</f>
        <v>2494.5</v>
      </c>
      <c r="G636" s="80">
        <v>1</v>
      </c>
      <c r="I636" s="79">
        <f>HouseDrop!J633</f>
        <v>6664</v>
      </c>
      <c r="J636" s="79"/>
      <c r="K636" s="79">
        <f>HouseDrop!H633</f>
        <v>6664</v>
      </c>
      <c r="L636" s="79"/>
      <c r="M636" s="79">
        <f>HouseDrop!K633</f>
        <v>0</v>
      </c>
      <c r="N636">
        <f t="shared" si="18"/>
        <v>0</v>
      </c>
      <c r="O636">
        <f t="shared" si="19"/>
        <v>1</v>
      </c>
      <c r="P636">
        <v>1</v>
      </c>
    </row>
    <row r="637" spans="2:16" hidden="1" x14ac:dyDescent="0.3">
      <c r="B637" s="5" t="str">
        <f>HouseDrop!C634</f>
        <v>Sieck, David</v>
      </c>
      <c r="D637" s="5" t="str">
        <f>HouseDrop!F634</f>
        <v>East Mills</v>
      </c>
      <c r="F637" s="80">
        <f>HouseDrop!I634</f>
        <v>534.29999999999995</v>
      </c>
      <c r="G637" s="80">
        <v>1</v>
      </c>
      <c r="I637" s="79">
        <f>HouseDrop!J634</f>
        <v>6728</v>
      </c>
      <c r="J637" s="79"/>
      <c r="K637" s="79">
        <f>HouseDrop!H634</f>
        <v>6664</v>
      </c>
      <c r="L637" s="79"/>
      <c r="M637" s="79">
        <f>HouseDrop!K634</f>
        <v>64</v>
      </c>
      <c r="N637">
        <f t="shared" si="18"/>
        <v>1</v>
      </c>
      <c r="O637">
        <f t="shared" si="19"/>
        <v>1</v>
      </c>
      <c r="P637">
        <v>1</v>
      </c>
    </row>
    <row r="638" spans="2:16" hidden="1" x14ac:dyDescent="0.3">
      <c r="B638" s="5" t="str">
        <f>HouseDrop!C635</f>
        <v>Sieck, David</v>
      </c>
      <c r="D638" s="5" t="str">
        <f>HouseDrop!F635</f>
        <v>Red Oak</v>
      </c>
      <c r="F638" s="80">
        <f>HouseDrop!I635</f>
        <v>1110.3</v>
      </c>
      <c r="G638" s="80">
        <v>1</v>
      </c>
      <c r="I638" s="79">
        <f>HouseDrop!J635</f>
        <v>6664</v>
      </c>
      <c r="J638" s="79"/>
      <c r="K638" s="79">
        <f>HouseDrop!H635</f>
        <v>6664</v>
      </c>
      <c r="L638" s="79"/>
      <c r="M638" s="79">
        <f>HouseDrop!K635</f>
        <v>0</v>
      </c>
      <c r="N638">
        <f t="shared" si="18"/>
        <v>0</v>
      </c>
      <c r="O638">
        <f t="shared" si="19"/>
        <v>1</v>
      </c>
      <c r="P638">
        <v>1</v>
      </c>
    </row>
    <row r="639" spans="2:16" hidden="1" x14ac:dyDescent="0.3">
      <c r="B639" s="5" t="str">
        <f>HouseDrop!C636</f>
        <v>Sieck, David</v>
      </c>
      <c r="D639" s="5" t="str">
        <f>HouseDrop!F636</f>
        <v>Shenandoah</v>
      </c>
      <c r="F639" s="80">
        <f>HouseDrop!I636</f>
        <v>1075.7</v>
      </c>
      <c r="G639" s="80">
        <v>1</v>
      </c>
      <c r="I639" s="79">
        <f>HouseDrop!J636</f>
        <v>6664</v>
      </c>
      <c r="J639" s="79"/>
      <c r="K639" s="79">
        <f>HouseDrop!H636</f>
        <v>6664</v>
      </c>
      <c r="L639" s="79"/>
      <c r="M639" s="79">
        <f>HouseDrop!K636</f>
        <v>0</v>
      </c>
      <c r="N639">
        <f t="shared" si="18"/>
        <v>0</v>
      </c>
      <c r="O639">
        <f t="shared" si="19"/>
        <v>1</v>
      </c>
      <c r="P639">
        <v>1</v>
      </c>
    </row>
    <row r="640" spans="2:16" hidden="1" x14ac:dyDescent="0.3">
      <c r="B640" s="5" t="str">
        <f>HouseDrop!C637</f>
        <v>Sieck, David</v>
      </c>
      <c r="D640" s="5" t="str">
        <f>HouseDrop!F637</f>
        <v>Sidney</v>
      </c>
      <c r="F640" s="80">
        <f>HouseDrop!I637</f>
        <v>408.9</v>
      </c>
      <c r="G640" s="80">
        <v>1</v>
      </c>
      <c r="I640" s="79">
        <f>HouseDrop!J637</f>
        <v>6676</v>
      </c>
      <c r="J640" s="79"/>
      <c r="K640" s="79">
        <f>HouseDrop!H637</f>
        <v>6664</v>
      </c>
      <c r="L640" s="79"/>
      <c r="M640" s="79">
        <f>HouseDrop!K637</f>
        <v>12</v>
      </c>
      <c r="N640">
        <f t="shared" si="18"/>
        <v>1</v>
      </c>
      <c r="O640">
        <f t="shared" si="19"/>
        <v>1</v>
      </c>
      <c r="P640">
        <v>1</v>
      </c>
    </row>
    <row r="641" spans="2:16" hidden="1" x14ac:dyDescent="0.3">
      <c r="B641" s="5" t="str">
        <f>HouseDrop!C638</f>
        <v>Sieck, David</v>
      </c>
      <c r="D641" s="5" t="str">
        <f>HouseDrop!F638</f>
        <v>Stanton</v>
      </c>
      <c r="F641" s="80">
        <f>HouseDrop!I638</f>
        <v>204.1</v>
      </c>
      <c r="G641" s="80">
        <v>1</v>
      </c>
      <c r="I641" s="79">
        <f>HouseDrop!J638</f>
        <v>6664</v>
      </c>
      <c r="J641" s="79"/>
      <c r="K641" s="79">
        <f>HouseDrop!H638</f>
        <v>6664</v>
      </c>
      <c r="L641" s="79"/>
      <c r="M641" s="79">
        <f>HouseDrop!K638</f>
        <v>0</v>
      </c>
      <c r="N641">
        <f t="shared" si="18"/>
        <v>0</v>
      </c>
      <c r="O641">
        <f t="shared" si="19"/>
        <v>1</v>
      </c>
      <c r="P641">
        <v>1</v>
      </c>
    </row>
    <row r="642" spans="2:16" hidden="1" x14ac:dyDescent="0.3">
      <c r="B642" s="5" t="str">
        <f>HouseDrop!C639</f>
        <v>Sieck, David</v>
      </c>
      <c r="D642" s="5" t="str">
        <f>HouseDrop!F639</f>
        <v>Treynor</v>
      </c>
      <c r="F642" s="80">
        <f>HouseDrop!I639</f>
        <v>587.20000000000005</v>
      </c>
      <c r="G642" s="80">
        <v>1</v>
      </c>
      <c r="I642" s="79">
        <f>HouseDrop!J639</f>
        <v>6664</v>
      </c>
      <c r="J642" s="79"/>
      <c r="K642" s="79">
        <f>HouseDrop!H639</f>
        <v>6664</v>
      </c>
      <c r="L642" s="79"/>
      <c r="M642" s="79">
        <f>HouseDrop!K639</f>
        <v>0</v>
      </c>
      <c r="N642">
        <f t="shared" si="18"/>
        <v>0</v>
      </c>
      <c r="O642">
        <f t="shared" si="19"/>
        <v>1</v>
      </c>
      <c r="P642">
        <v>1</v>
      </c>
    </row>
    <row r="643" spans="2:16" hidden="1" x14ac:dyDescent="0.3">
      <c r="B643" s="5" t="str">
        <f>HouseDrop!C640</f>
        <v>Sieck, David</v>
      </c>
      <c r="D643" s="5" t="str">
        <f>HouseDrop!F640</f>
        <v>Villisca</v>
      </c>
      <c r="F643" s="80">
        <f>HouseDrop!I640</f>
        <v>304</v>
      </c>
      <c r="G643" s="80">
        <v>1</v>
      </c>
      <c r="I643" s="79">
        <f>HouseDrop!J640</f>
        <v>6664</v>
      </c>
      <c r="J643" s="79"/>
      <c r="K643" s="79">
        <f>HouseDrop!H640</f>
        <v>6664</v>
      </c>
      <c r="L643" s="79"/>
      <c r="M643" s="79">
        <f>HouseDrop!K640</f>
        <v>0</v>
      </c>
      <c r="N643">
        <f t="shared" si="18"/>
        <v>0</v>
      </c>
      <c r="O643">
        <f t="shared" si="19"/>
        <v>1</v>
      </c>
      <c r="P643">
        <v>1</v>
      </c>
    </row>
    <row r="644" spans="2:16" hidden="1" x14ac:dyDescent="0.3">
      <c r="B644" s="5" t="str">
        <f>HouseDrop!C641</f>
        <v>Smith, Mark</v>
      </c>
      <c r="D644" s="5" t="str">
        <f>HouseDrop!F641</f>
        <v>BCLUW</v>
      </c>
      <c r="F644" s="80">
        <f>HouseDrop!I641</f>
        <v>555.4</v>
      </c>
      <c r="G644" s="80">
        <v>1</v>
      </c>
      <c r="I644" s="79">
        <f>HouseDrop!J641</f>
        <v>6745</v>
      </c>
      <c r="J644" s="79"/>
      <c r="K644" s="79">
        <f>HouseDrop!H641</f>
        <v>6664</v>
      </c>
      <c r="L644" s="79"/>
      <c r="M644" s="79">
        <f>HouseDrop!K641</f>
        <v>81</v>
      </c>
      <c r="N644">
        <f t="shared" si="18"/>
        <v>1</v>
      </c>
      <c r="O644">
        <f t="shared" si="19"/>
        <v>1</v>
      </c>
      <c r="P644">
        <v>1</v>
      </c>
    </row>
    <row r="645" spans="2:16" hidden="1" x14ac:dyDescent="0.3">
      <c r="B645" s="5" t="str">
        <f>HouseDrop!C642</f>
        <v>Smith, Mark</v>
      </c>
      <c r="D645" s="5" t="str">
        <f>HouseDrop!F642</f>
        <v>Gladbrook-Reinbeck</v>
      </c>
      <c r="F645" s="80">
        <f>HouseDrop!I642</f>
        <v>569.4</v>
      </c>
      <c r="G645" s="80">
        <v>1</v>
      </c>
      <c r="I645" s="79">
        <f>HouseDrop!J642</f>
        <v>6764</v>
      </c>
      <c r="J645" s="79"/>
      <c r="K645" s="79">
        <f>HouseDrop!H642</f>
        <v>6664</v>
      </c>
      <c r="L645" s="79"/>
      <c r="M645" s="79">
        <f>HouseDrop!K642</f>
        <v>100</v>
      </c>
      <c r="N645">
        <f t="shared" si="18"/>
        <v>1</v>
      </c>
      <c r="O645">
        <f t="shared" si="19"/>
        <v>1</v>
      </c>
      <c r="P645">
        <v>1</v>
      </c>
    </row>
    <row r="646" spans="2:16" hidden="1" x14ac:dyDescent="0.3">
      <c r="B646" s="5" t="str">
        <f>HouseDrop!C643</f>
        <v>Smith, Mark</v>
      </c>
      <c r="D646" s="5" t="str">
        <f>HouseDrop!F643</f>
        <v>GMG</v>
      </c>
      <c r="F646" s="80">
        <f>HouseDrop!I643</f>
        <v>287.3</v>
      </c>
      <c r="G646" s="80">
        <v>1</v>
      </c>
      <c r="I646" s="79">
        <f>HouseDrop!J643</f>
        <v>6664</v>
      </c>
      <c r="J646" s="79"/>
      <c r="K646" s="79">
        <f>HouseDrop!H643</f>
        <v>6664</v>
      </c>
      <c r="L646" s="79"/>
      <c r="M646" s="79">
        <f>HouseDrop!K643</f>
        <v>0</v>
      </c>
      <c r="N646">
        <f t="shared" si="18"/>
        <v>0</v>
      </c>
      <c r="O646">
        <f t="shared" si="19"/>
        <v>1</v>
      </c>
      <c r="P646">
        <v>1</v>
      </c>
    </row>
    <row r="647" spans="2:16" hidden="1" x14ac:dyDescent="0.3">
      <c r="B647" s="5" t="str">
        <f>HouseDrop!C644</f>
        <v>Smith, Mark</v>
      </c>
      <c r="D647" s="5" t="str">
        <f>HouseDrop!F644</f>
        <v>East Marshall</v>
      </c>
      <c r="F647" s="80">
        <f>HouseDrop!I644</f>
        <v>554.29999999999995</v>
      </c>
      <c r="G647" s="80">
        <v>1</v>
      </c>
      <c r="I647" s="79">
        <f>HouseDrop!J644</f>
        <v>6748</v>
      </c>
      <c r="J647" s="79"/>
      <c r="K647" s="79">
        <f>HouseDrop!H644</f>
        <v>6664</v>
      </c>
      <c r="L647" s="79"/>
      <c r="M647" s="79">
        <f>HouseDrop!K644</f>
        <v>84</v>
      </c>
      <c r="N647">
        <f t="shared" ref="N647:N710" si="20">IF(M647&gt;0,1,0)</f>
        <v>1</v>
      </c>
      <c r="O647">
        <f t="shared" ref="O647:O710" si="21">IF(M647&lt;175,1,0)</f>
        <v>1</v>
      </c>
      <c r="P647">
        <v>1</v>
      </c>
    </row>
    <row r="648" spans="2:16" hidden="1" x14ac:dyDescent="0.3">
      <c r="B648" s="5" t="str">
        <f>HouseDrop!C645</f>
        <v>Smith, Mark</v>
      </c>
      <c r="D648" s="5" t="str">
        <f>HouseDrop!F645</f>
        <v>Marshalltown</v>
      </c>
      <c r="F648" s="80">
        <f>HouseDrop!I645</f>
        <v>5435.2</v>
      </c>
      <c r="G648" s="80">
        <v>1</v>
      </c>
      <c r="I648" s="79">
        <f>HouseDrop!J645</f>
        <v>6705</v>
      </c>
      <c r="J648" s="79"/>
      <c r="K648" s="79">
        <f>HouseDrop!H645</f>
        <v>6664</v>
      </c>
      <c r="L648" s="79"/>
      <c r="M648" s="79">
        <f>HouseDrop!K645</f>
        <v>41</v>
      </c>
      <c r="N648">
        <f t="shared" si="20"/>
        <v>1</v>
      </c>
      <c r="O648">
        <f t="shared" si="21"/>
        <v>1</v>
      </c>
      <c r="P648">
        <v>1</v>
      </c>
    </row>
    <row r="649" spans="2:16" hidden="1" x14ac:dyDescent="0.3">
      <c r="B649" s="5" t="str">
        <f>HouseDrop!C646</f>
        <v>Smith, Mark</v>
      </c>
      <c r="D649" s="5" t="str">
        <f>HouseDrop!F646</f>
        <v>West Marshall</v>
      </c>
      <c r="F649" s="80">
        <f>HouseDrop!I646</f>
        <v>874.6</v>
      </c>
      <c r="G649" s="80">
        <v>1</v>
      </c>
      <c r="I649" s="79">
        <f>HouseDrop!J646</f>
        <v>6671</v>
      </c>
      <c r="J649" s="79"/>
      <c r="K649" s="79">
        <f>HouseDrop!H646</f>
        <v>6664</v>
      </c>
      <c r="L649" s="79"/>
      <c r="M649" s="79">
        <f>HouseDrop!K646</f>
        <v>7</v>
      </c>
      <c r="N649">
        <f t="shared" si="20"/>
        <v>1</v>
      </c>
      <c r="O649">
        <f t="shared" si="21"/>
        <v>1</v>
      </c>
      <c r="P649">
        <v>1</v>
      </c>
    </row>
    <row r="650" spans="2:16" hidden="1" x14ac:dyDescent="0.3">
      <c r="B650" s="5" t="str">
        <f>HouseDrop!C647</f>
        <v>Smith, Ras</v>
      </c>
      <c r="D650" s="5" t="str">
        <f>HouseDrop!F647</f>
        <v>Cedar Falls</v>
      </c>
      <c r="F650" s="80">
        <f>HouseDrop!I647</f>
        <v>5146.8</v>
      </c>
      <c r="G650" s="80">
        <v>1</v>
      </c>
      <c r="I650" s="79">
        <f>HouseDrop!J647</f>
        <v>6671</v>
      </c>
      <c r="J650" s="79"/>
      <c r="K650" s="79">
        <f>HouseDrop!H647</f>
        <v>6664</v>
      </c>
      <c r="L650" s="79"/>
      <c r="M650" s="79">
        <f>HouseDrop!K647</f>
        <v>7</v>
      </c>
      <c r="N650">
        <f t="shared" si="20"/>
        <v>1</v>
      </c>
      <c r="O650">
        <f t="shared" si="21"/>
        <v>1</v>
      </c>
      <c r="P650">
        <v>1</v>
      </c>
    </row>
    <row r="651" spans="2:16" hidden="1" x14ac:dyDescent="0.3">
      <c r="B651" s="5" t="str">
        <f>HouseDrop!C648</f>
        <v>Smith, Ras</v>
      </c>
      <c r="D651" s="5" t="str">
        <f>HouseDrop!F648</f>
        <v>Waterloo</v>
      </c>
      <c r="F651" s="80">
        <f>HouseDrop!I648</f>
        <v>10834.9</v>
      </c>
      <c r="G651" s="80">
        <v>1</v>
      </c>
      <c r="I651" s="79">
        <f>HouseDrop!J648</f>
        <v>6664</v>
      </c>
      <c r="J651" s="79"/>
      <c r="K651" s="79">
        <f>HouseDrop!H648</f>
        <v>6664</v>
      </c>
      <c r="L651" s="79"/>
      <c r="M651" s="79">
        <f>HouseDrop!K648</f>
        <v>0</v>
      </c>
      <c r="N651">
        <f t="shared" si="20"/>
        <v>0</v>
      </c>
      <c r="O651">
        <f t="shared" si="21"/>
        <v>1</v>
      </c>
      <c r="P651">
        <v>1</v>
      </c>
    </row>
    <row r="652" spans="2:16" hidden="1" x14ac:dyDescent="0.3">
      <c r="B652" s="5" t="str">
        <f>HouseDrop!C649</f>
        <v>Staed, Art</v>
      </c>
      <c r="D652" s="5" t="str">
        <f>HouseDrop!F649</f>
        <v>Cedar Rapids</v>
      </c>
      <c r="F652" s="80">
        <f>HouseDrop!I649</f>
        <v>17091.7</v>
      </c>
      <c r="G652" s="80">
        <v>1</v>
      </c>
      <c r="I652" s="79">
        <f>HouseDrop!J649</f>
        <v>6664</v>
      </c>
      <c r="J652" s="79"/>
      <c r="K652" s="79">
        <f>HouseDrop!H649</f>
        <v>6664</v>
      </c>
      <c r="L652" s="79"/>
      <c r="M652" s="79">
        <f>HouseDrop!K649</f>
        <v>0</v>
      </c>
      <c r="N652">
        <f t="shared" si="20"/>
        <v>0</v>
      </c>
      <c r="O652">
        <f t="shared" si="21"/>
        <v>1</v>
      </c>
      <c r="P652">
        <v>1</v>
      </c>
    </row>
    <row r="653" spans="2:16" hidden="1" x14ac:dyDescent="0.3">
      <c r="B653" s="5" t="str">
        <f>HouseDrop!C650</f>
        <v>Staed, Art</v>
      </c>
      <c r="D653" s="5" t="str">
        <f>HouseDrop!F650</f>
        <v>Linn-Mar</v>
      </c>
      <c r="F653" s="80">
        <f>HouseDrop!I650</f>
        <v>7312.5</v>
      </c>
      <c r="G653" s="80">
        <v>1</v>
      </c>
      <c r="I653" s="79">
        <f>HouseDrop!J650</f>
        <v>6665</v>
      </c>
      <c r="J653" s="79"/>
      <c r="K653" s="79">
        <f>HouseDrop!H650</f>
        <v>6664</v>
      </c>
      <c r="L653" s="79"/>
      <c r="M653" s="79">
        <f>HouseDrop!K650</f>
        <v>1</v>
      </c>
      <c r="N653">
        <f t="shared" si="20"/>
        <v>1</v>
      </c>
      <c r="O653">
        <f t="shared" si="21"/>
        <v>1</v>
      </c>
      <c r="P653">
        <v>1</v>
      </c>
    </row>
    <row r="654" spans="2:16" hidden="1" x14ac:dyDescent="0.3">
      <c r="B654" s="5" t="str">
        <f>HouseDrop!C651</f>
        <v>Steckman, Sharon</v>
      </c>
      <c r="D654" s="5" t="str">
        <f>HouseDrop!F651</f>
        <v>Mason City</v>
      </c>
      <c r="F654" s="80">
        <f>HouseDrop!I651</f>
        <v>3742</v>
      </c>
      <c r="G654" s="80">
        <v>1</v>
      </c>
      <c r="I654" s="79">
        <f>HouseDrop!J651</f>
        <v>6736</v>
      </c>
      <c r="J654" s="79"/>
      <c r="K654" s="79">
        <f>HouseDrop!H651</f>
        <v>6664</v>
      </c>
      <c r="L654" s="79"/>
      <c r="M654" s="79">
        <f>HouseDrop!K651</f>
        <v>72</v>
      </c>
      <c r="N654">
        <f t="shared" si="20"/>
        <v>1</v>
      </c>
      <c r="O654">
        <f t="shared" si="21"/>
        <v>1</v>
      </c>
      <c r="P654">
        <v>1</v>
      </c>
    </row>
    <row r="655" spans="2:16" hidden="1" x14ac:dyDescent="0.3">
      <c r="B655" s="5" t="str">
        <f>HouseDrop!C652</f>
        <v>Steckman, Sharon</v>
      </c>
      <c r="D655" s="5" t="str">
        <f>HouseDrop!F652</f>
        <v>Central Springs</v>
      </c>
      <c r="F655" s="80">
        <f>HouseDrop!I652</f>
        <v>814.1</v>
      </c>
      <c r="G655" s="80">
        <v>1</v>
      </c>
      <c r="I655" s="79">
        <f>HouseDrop!J652</f>
        <v>6690</v>
      </c>
      <c r="J655" s="79"/>
      <c r="K655" s="79">
        <f>HouseDrop!H652</f>
        <v>6664</v>
      </c>
      <c r="L655" s="79"/>
      <c r="M655" s="79">
        <f>HouseDrop!K652</f>
        <v>26</v>
      </c>
      <c r="N655">
        <f t="shared" si="20"/>
        <v>1</v>
      </c>
      <c r="O655">
        <f t="shared" si="21"/>
        <v>1</v>
      </c>
      <c r="P655">
        <v>1</v>
      </c>
    </row>
    <row r="656" spans="2:16" hidden="1" x14ac:dyDescent="0.3">
      <c r="B656" s="5" t="str">
        <f>HouseDrop!C653</f>
        <v>Steckman, Sharon</v>
      </c>
      <c r="D656" s="5" t="str">
        <f>HouseDrop!F653</f>
        <v>West Fork CSD</v>
      </c>
      <c r="F656" s="80">
        <f>HouseDrop!I653</f>
        <v>703.1</v>
      </c>
      <c r="G656" s="80">
        <v>1</v>
      </c>
      <c r="I656" s="79">
        <f>HouseDrop!J653</f>
        <v>6720</v>
      </c>
      <c r="J656" s="79"/>
      <c r="K656" s="79">
        <f>HouseDrop!H653</f>
        <v>6664</v>
      </c>
      <c r="L656" s="79"/>
      <c r="M656" s="79">
        <f>HouseDrop!K653</f>
        <v>56</v>
      </c>
      <c r="N656">
        <f t="shared" si="20"/>
        <v>1</v>
      </c>
      <c r="O656">
        <f t="shared" si="21"/>
        <v>1</v>
      </c>
      <c r="P656">
        <v>1</v>
      </c>
    </row>
    <row r="657" spans="2:16" hidden="1" x14ac:dyDescent="0.3">
      <c r="B657" s="5" t="str">
        <f>HouseDrop!C654</f>
        <v>Taylor, Rob</v>
      </c>
      <c r="D657" s="5" t="str">
        <f>HouseDrop!F654</f>
        <v>Van Meter</v>
      </c>
      <c r="F657" s="80">
        <f>HouseDrop!I654</f>
        <v>621.6</v>
      </c>
      <c r="G657" s="80">
        <v>1</v>
      </c>
      <c r="I657" s="79">
        <f>HouseDrop!J654</f>
        <v>6664</v>
      </c>
      <c r="J657" s="79"/>
      <c r="K657" s="79">
        <f>HouseDrop!H654</f>
        <v>6664</v>
      </c>
      <c r="L657" s="79"/>
      <c r="M657" s="79">
        <f>HouseDrop!K654</f>
        <v>0</v>
      </c>
      <c r="N657">
        <f t="shared" si="20"/>
        <v>0</v>
      </c>
      <c r="O657">
        <f t="shared" si="21"/>
        <v>1</v>
      </c>
      <c r="P657">
        <v>1</v>
      </c>
    </row>
    <row r="658" spans="2:16" hidden="1" x14ac:dyDescent="0.3">
      <c r="B658" s="5" t="str">
        <f>HouseDrop!C655</f>
        <v>Taylor, Rob</v>
      </c>
      <c r="D658" s="5" t="str">
        <f>HouseDrop!F655</f>
        <v>Waukee</v>
      </c>
      <c r="F658" s="80">
        <f>HouseDrop!I655</f>
        <v>10027.4</v>
      </c>
      <c r="G658" s="80">
        <v>1</v>
      </c>
      <c r="I658" s="79">
        <f>HouseDrop!J655</f>
        <v>6664</v>
      </c>
      <c r="J658" s="79"/>
      <c r="K658" s="79">
        <f>HouseDrop!H655</f>
        <v>6664</v>
      </c>
      <c r="L658" s="79"/>
      <c r="M658" s="79">
        <f>HouseDrop!K655</f>
        <v>0</v>
      </c>
      <c r="N658">
        <f t="shared" si="20"/>
        <v>0</v>
      </c>
      <c r="O658">
        <f t="shared" si="21"/>
        <v>1</v>
      </c>
      <c r="P658">
        <v>1</v>
      </c>
    </row>
    <row r="659" spans="2:16" hidden="1" x14ac:dyDescent="0.3">
      <c r="B659" s="5" t="str">
        <f>HouseDrop!C656</f>
        <v>Taylor, Todd</v>
      </c>
      <c r="D659" s="5" t="str">
        <f>HouseDrop!F656</f>
        <v>Cedar Rapids</v>
      </c>
      <c r="F659" s="80">
        <f>HouseDrop!I656</f>
        <v>17091.7</v>
      </c>
      <c r="G659" s="80">
        <v>1</v>
      </c>
      <c r="I659" s="79">
        <f>HouseDrop!J656</f>
        <v>6664</v>
      </c>
      <c r="J659" s="79"/>
      <c r="K659" s="79">
        <f>HouseDrop!H656</f>
        <v>6664</v>
      </c>
      <c r="L659" s="79"/>
      <c r="M659" s="79">
        <f>HouseDrop!K656</f>
        <v>0</v>
      </c>
      <c r="N659">
        <f t="shared" si="20"/>
        <v>0</v>
      </c>
      <c r="O659">
        <f t="shared" si="21"/>
        <v>1</v>
      </c>
      <c r="P659">
        <v>1</v>
      </c>
    </row>
    <row r="660" spans="2:16" hidden="1" x14ac:dyDescent="0.3">
      <c r="B660" s="5" t="str">
        <f>HouseDrop!C657</f>
        <v>Thede, Phyllis</v>
      </c>
      <c r="D660" s="5" t="str">
        <f>HouseDrop!F657</f>
        <v>Bettendorf</v>
      </c>
      <c r="F660" s="80">
        <f>HouseDrop!I657</f>
        <v>4134.1000000000004</v>
      </c>
      <c r="G660" s="80">
        <v>1</v>
      </c>
      <c r="I660" s="79">
        <f>HouseDrop!J657</f>
        <v>6738</v>
      </c>
      <c r="J660" s="79"/>
      <c r="K660" s="79">
        <f>HouseDrop!H657</f>
        <v>6664</v>
      </c>
      <c r="L660" s="79"/>
      <c r="M660" s="79">
        <f>HouseDrop!K657</f>
        <v>74</v>
      </c>
      <c r="N660">
        <f t="shared" si="20"/>
        <v>1</v>
      </c>
      <c r="O660">
        <f t="shared" si="21"/>
        <v>1</v>
      </c>
      <c r="P660">
        <v>1</v>
      </c>
    </row>
    <row r="661" spans="2:16" hidden="1" x14ac:dyDescent="0.3">
      <c r="B661" s="5" t="str">
        <f>HouseDrop!C658</f>
        <v>Thede, Phyllis</v>
      </c>
      <c r="D661" s="5" t="str">
        <f>HouseDrop!F658</f>
        <v>Davenport</v>
      </c>
      <c r="F661" s="80">
        <f>HouseDrop!I658</f>
        <v>15490</v>
      </c>
      <c r="G661" s="80">
        <v>1</v>
      </c>
      <c r="I661" s="79">
        <f>HouseDrop!J658</f>
        <v>6664</v>
      </c>
      <c r="J661" s="79"/>
      <c r="K661" s="79">
        <f>HouseDrop!H658</f>
        <v>6664</v>
      </c>
      <c r="L661" s="79"/>
      <c r="M661" s="79">
        <f>HouseDrop!K658</f>
        <v>0</v>
      </c>
      <c r="N661">
        <f t="shared" si="20"/>
        <v>0</v>
      </c>
      <c r="O661">
        <f t="shared" si="21"/>
        <v>1</v>
      </c>
      <c r="P661">
        <v>1</v>
      </c>
    </row>
    <row r="662" spans="2:16" hidden="1" x14ac:dyDescent="0.3">
      <c r="B662" s="5" t="str">
        <f>HouseDrop!C659</f>
        <v>Upmeyer, Linda</v>
      </c>
      <c r="D662" s="5" t="str">
        <f>HouseDrop!F659</f>
        <v>AGWSR</v>
      </c>
      <c r="F662" s="80">
        <f>HouseDrop!I659</f>
        <v>622.70000000000005</v>
      </c>
      <c r="G662" s="80">
        <v>1</v>
      </c>
      <c r="I662" s="79">
        <f>HouseDrop!J659</f>
        <v>6774</v>
      </c>
      <c r="J662" s="79"/>
      <c r="K662" s="79">
        <f>HouseDrop!H659</f>
        <v>6664</v>
      </c>
      <c r="L662" s="79"/>
      <c r="M662" s="79">
        <f>HouseDrop!K659</f>
        <v>110</v>
      </c>
      <c r="N662">
        <f t="shared" si="20"/>
        <v>1</v>
      </c>
      <c r="O662">
        <f t="shared" si="21"/>
        <v>1</v>
      </c>
      <c r="P662">
        <v>1</v>
      </c>
    </row>
    <row r="663" spans="2:16" hidden="1" x14ac:dyDescent="0.3">
      <c r="B663" s="5" t="str">
        <f>HouseDrop!C660</f>
        <v>Upmeyer, Linda</v>
      </c>
      <c r="D663" s="5" t="str">
        <f>HouseDrop!F660</f>
        <v>Alden</v>
      </c>
      <c r="F663" s="80">
        <f>HouseDrop!I660</f>
        <v>281.5</v>
      </c>
      <c r="G663" s="80">
        <v>1</v>
      </c>
      <c r="I663" s="79">
        <f>HouseDrop!J660</f>
        <v>6664</v>
      </c>
      <c r="J663" s="79"/>
      <c r="K663" s="79">
        <f>HouseDrop!H660</f>
        <v>6664</v>
      </c>
      <c r="L663" s="79"/>
      <c r="M663" s="79">
        <f>HouseDrop!K660</f>
        <v>0</v>
      </c>
      <c r="N663">
        <f t="shared" si="20"/>
        <v>0</v>
      </c>
      <c r="O663">
        <f t="shared" si="21"/>
        <v>1</v>
      </c>
      <c r="P663">
        <v>1</v>
      </c>
    </row>
    <row r="664" spans="2:16" hidden="1" x14ac:dyDescent="0.3">
      <c r="B664" s="5" t="str">
        <f>HouseDrop!C661</f>
        <v>Upmeyer, Linda</v>
      </c>
      <c r="D664" s="5" t="str">
        <f>HouseDrop!F661</f>
        <v>North Butler</v>
      </c>
      <c r="F664" s="80">
        <f>HouseDrop!I661</f>
        <v>592</v>
      </c>
      <c r="G664" s="80">
        <v>1</v>
      </c>
      <c r="I664" s="79">
        <f>HouseDrop!J661</f>
        <v>6751</v>
      </c>
      <c r="J664" s="79"/>
      <c r="K664" s="79">
        <f>HouseDrop!H661</f>
        <v>6664</v>
      </c>
      <c r="L664" s="79"/>
      <c r="M664" s="79">
        <f>HouseDrop!K661</f>
        <v>87</v>
      </c>
      <c r="N664">
        <f t="shared" si="20"/>
        <v>1</v>
      </c>
      <c r="O664">
        <f t="shared" si="21"/>
        <v>1</v>
      </c>
      <c r="P664">
        <v>1</v>
      </c>
    </row>
    <row r="665" spans="2:16" hidden="1" x14ac:dyDescent="0.3">
      <c r="B665" s="5" t="str">
        <f>HouseDrop!C662</f>
        <v>Upmeyer, Linda</v>
      </c>
      <c r="D665" s="5" t="str">
        <f>HouseDrop!F662</f>
        <v>Aplington-Parkersburg</v>
      </c>
      <c r="F665" s="80">
        <f>HouseDrop!I662</f>
        <v>847.2</v>
      </c>
      <c r="G665" s="80">
        <v>1</v>
      </c>
      <c r="I665" s="79">
        <f>HouseDrop!J662</f>
        <v>6664</v>
      </c>
      <c r="J665" s="79"/>
      <c r="K665" s="79">
        <f>HouseDrop!H662</f>
        <v>6664</v>
      </c>
      <c r="L665" s="79"/>
      <c r="M665" s="79">
        <f>HouseDrop!K662</f>
        <v>0</v>
      </c>
      <c r="N665">
        <f t="shared" si="20"/>
        <v>0</v>
      </c>
      <c r="O665">
        <f t="shared" si="21"/>
        <v>1</v>
      </c>
      <c r="P665">
        <v>1</v>
      </c>
    </row>
    <row r="666" spans="2:16" hidden="1" x14ac:dyDescent="0.3">
      <c r="B666" s="5" t="str">
        <f>HouseDrop!C663</f>
        <v>Upmeyer, Linda</v>
      </c>
      <c r="D666" s="5" t="str">
        <f>HouseDrop!F663</f>
        <v>Belmond-Klemme</v>
      </c>
      <c r="F666" s="80">
        <f>HouseDrop!I663</f>
        <v>812.2</v>
      </c>
      <c r="G666" s="80">
        <v>1</v>
      </c>
      <c r="I666" s="79">
        <f>HouseDrop!J663</f>
        <v>6669</v>
      </c>
      <c r="J666" s="79"/>
      <c r="K666" s="79">
        <f>HouseDrop!H663</f>
        <v>6664</v>
      </c>
      <c r="L666" s="79"/>
      <c r="M666" s="79">
        <f>HouseDrop!K663</f>
        <v>5</v>
      </c>
      <c r="N666">
        <f t="shared" si="20"/>
        <v>1</v>
      </c>
      <c r="O666">
        <f t="shared" si="21"/>
        <v>1</v>
      </c>
      <c r="P666">
        <v>1</v>
      </c>
    </row>
    <row r="667" spans="2:16" hidden="1" x14ac:dyDescent="0.3">
      <c r="B667" s="5" t="str">
        <f>HouseDrop!C664</f>
        <v>Upmeyer, Linda</v>
      </c>
      <c r="D667" s="5" t="str">
        <f>HouseDrop!F664</f>
        <v>CAL</v>
      </c>
      <c r="F667" s="80">
        <f>HouseDrop!I664</f>
        <v>261.2</v>
      </c>
      <c r="G667" s="80">
        <v>1</v>
      </c>
      <c r="I667" s="79">
        <f>HouseDrop!J664</f>
        <v>6834</v>
      </c>
      <c r="J667" s="79"/>
      <c r="K667" s="79">
        <f>HouseDrop!H664</f>
        <v>6664</v>
      </c>
      <c r="L667" s="79"/>
      <c r="M667" s="79">
        <f>HouseDrop!K664</f>
        <v>170</v>
      </c>
      <c r="N667">
        <f t="shared" si="20"/>
        <v>1</v>
      </c>
      <c r="O667">
        <f t="shared" si="21"/>
        <v>1</v>
      </c>
      <c r="P667">
        <v>1</v>
      </c>
    </row>
    <row r="668" spans="2:16" hidden="1" x14ac:dyDescent="0.3">
      <c r="B668" s="5" t="str">
        <f>HouseDrop!C665</f>
        <v>Upmeyer, Linda</v>
      </c>
      <c r="D668" s="5" t="str">
        <f>HouseDrop!F665</f>
        <v>Clarion-Goldfield-Dows</v>
      </c>
      <c r="F668" s="80">
        <f>HouseDrop!I665</f>
        <v>966.7</v>
      </c>
      <c r="G668" s="80">
        <v>1</v>
      </c>
      <c r="I668" s="79">
        <f>HouseDrop!J665</f>
        <v>6699</v>
      </c>
      <c r="J668" s="79"/>
      <c r="K668" s="79">
        <f>HouseDrop!H665</f>
        <v>6664</v>
      </c>
      <c r="L668" s="79"/>
      <c r="M668" s="79">
        <f>HouseDrop!K665</f>
        <v>35</v>
      </c>
      <c r="N668">
        <f t="shared" si="20"/>
        <v>1</v>
      </c>
      <c r="O668">
        <f t="shared" si="21"/>
        <v>1</v>
      </c>
      <c r="P668">
        <v>1</v>
      </c>
    </row>
    <row r="669" spans="2:16" hidden="1" x14ac:dyDescent="0.3">
      <c r="B669" s="5" t="str">
        <f>HouseDrop!C666</f>
        <v>Upmeyer, Linda</v>
      </c>
      <c r="D669" s="5" t="str">
        <f>HouseDrop!F666</f>
        <v>Clarksville</v>
      </c>
      <c r="F669" s="80">
        <f>HouseDrop!I666</f>
        <v>326</v>
      </c>
      <c r="G669" s="80">
        <v>1</v>
      </c>
      <c r="I669" s="79">
        <f>HouseDrop!J666</f>
        <v>6664</v>
      </c>
      <c r="J669" s="79"/>
      <c r="K669" s="79">
        <f>HouseDrop!H666</f>
        <v>6664</v>
      </c>
      <c r="L669" s="79"/>
      <c r="M669" s="79">
        <f>HouseDrop!K666</f>
        <v>0</v>
      </c>
      <c r="N669">
        <f t="shared" si="20"/>
        <v>0</v>
      </c>
      <c r="O669">
        <f t="shared" si="21"/>
        <v>1</v>
      </c>
      <c r="P669">
        <v>1</v>
      </c>
    </row>
    <row r="670" spans="2:16" hidden="1" x14ac:dyDescent="0.3">
      <c r="B670" s="5" t="str">
        <f>HouseDrop!C667</f>
        <v>Upmeyer, Linda</v>
      </c>
      <c r="D670" s="5" t="str">
        <f>HouseDrop!F667</f>
        <v>Clear Lake</v>
      </c>
      <c r="F670" s="80">
        <f>HouseDrop!I667</f>
        <v>1219.8</v>
      </c>
      <c r="G670" s="80">
        <v>1</v>
      </c>
      <c r="I670" s="79">
        <f>HouseDrop!J667</f>
        <v>6664</v>
      </c>
      <c r="J670" s="79"/>
      <c r="K670" s="79">
        <f>HouseDrop!H667</f>
        <v>6664</v>
      </c>
      <c r="L670" s="79"/>
      <c r="M670" s="79">
        <f>HouseDrop!K667</f>
        <v>0</v>
      </c>
      <c r="N670">
        <f t="shared" si="20"/>
        <v>0</v>
      </c>
      <c r="O670">
        <f t="shared" si="21"/>
        <v>1</v>
      </c>
      <c r="P670">
        <v>1</v>
      </c>
    </row>
    <row r="671" spans="2:16" hidden="1" x14ac:dyDescent="0.3">
      <c r="B671" s="5" t="str">
        <f>HouseDrop!C668</f>
        <v>Upmeyer, Linda</v>
      </c>
      <c r="D671" s="5" t="str">
        <f>HouseDrop!F668</f>
        <v>Forest City</v>
      </c>
      <c r="F671" s="80">
        <f>HouseDrop!I668</f>
        <v>1105.3</v>
      </c>
      <c r="G671" s="80">
        <v>1</v>
      </c>
      <c r="I671" s="79">
        <f>HouseDrop!J668</f>
        <v>6671</v>
      </c>
      <c r="J671" s="79"/>
      <c r="K671" s="79">
        <f>HouseDrop!H668</f>
        <v>6664</v>
      </c>
      <c r="L671" s="79"/>
      <c r="M671" s="79">
        <f>HouseDrop!K668</f>
        <v>7</v>
      </c>
      <c r="N671">
        <f t="shared" si="20"/>
        <v>1</v>
      </c>
      <c r="O671">
        <f t="shared" si="21"/>
        <v>1</v>
      </c>
      <c r="P671">
        <v>1</v>
      </c>
    </row>
    <row r="672" spans="2:16" hidden="1" x14ac:dyDescent="0.3">
      <c r="B672" s="5" t="str">
        <f>HouseDrop!C669</f>
        <v>Upmeyer, Linda</v>
      </c>
      <c r="D672" s="5" t="str">
        <f>HouseDrop!F669</f>
        <v>Garner-Hayfield-Ventura</v>
      </c>
      <c r="F672" s="80">
        <f>HouseDrop!I669</f>
        <v>879.2</v>
      </c>
      <c r="G672" s="80">
        <v>1</v>
      </c>
      <c r="I672" s="79">
        <f>HouseDrop!J669</f>
        <v>6691</v>
      </c>
      <c r="J672" s="79"/>
      <c r="K672" s="79">
        <f>HouseDrop!H669</f>
        <v>6664</v>
      </c>
      <c r="L672" s="79"/>
      <c r="M672" s="79">
        <f>HouseDrop!K669</f>
        <v>27</v>
      </c>
      <c r="N672">
        <f t="shared" si="20"/>
        <v>1</v>
      </c>
      <c r="O672">
        <f t="shared" si="21"/>
        <v>1</v>
      </c>
      <c r="P672">
        <v>1</v>
      </c>
    </row>
    <row r="673" spans="2:16" hidden="1" x14ac:dyDescent="0.3">
      <c r="B673" s="5" t="str">
        <f>HouseDrop!C670</f>
        <v>Upmeyer, Linda</v>
      </c>
      <c r="D673" s="5" t="str">
        <f>HouseDrop!F670</f>
        <v>Hampton-Dumont</v>
      </c>
      <c r="F673" s="80">
        <f>HouseDrop!I670</f>
        <v>1192.3</v>
      </c>
      <c r="G673" s="80">
        <v>1</v>
      </c>
      <c r="I673" s="79">
        <f>HouseDrop!J670</f>
        <v>6664</v>
      </c>
      <c r="J673" s="79"/>
      <c r="K673" s="79">
        <f>HouseDrop!H670</f>
        <v>6664</v>
      </c>
      <c r="L673" s="79"/>
      <c r="M673" s="79">
        <f>HouseDrop!K670</f>
        <v>0</v>
      </c>
      <c r="N673">
        <f t="shared" si="20"/>
        <v>0</v>
      </c>
      <c r="O673">
        <f t="shared" si="21"/>
        <v>1</v>
      </c>
      <c r="P673">
        <v>1</v>
      </c>
    </row>
    <row r="674" spans="2:16" hidden="1" x14ac:dyDescent="0.3">
      <c r="B674" s="5" t="str">
        <f>HouseDrop!C671</f>
        <v>Upmeyer, Linda</v>
      </c>
      <c r="D674" s="5" t="str">
        <f>HouseDrop!F671</f>
        <v>Iowa Falls</v>
      </c>
      <c r="F674" s="80">
        <f>HouseDrop!I671</f>
        <v>1079.3</v>
      </c>
      <c r="G674" s="80">
        <v>1</v>
      </c>
      <c r="I674" s="79">
        <f>HouseDrop!J671</f>
        <v>6669</v>
      </c>
      <c r="J674" s="79"/>
      <c r="K674" s="79">
        <f>HouseDrop!H671</f>
        <v>6664</v>
      </c>
      <c r="L674" s="79"/>
      <c r="M674" s="79">
        <f>HouseDrop!K671</f>
        <v>5</v>
      </c>
      <c r="N674">
        <f t="shared" si="20"/>
        <v>1</v>
      </c>
      <c r="O674">
        <f t="shared" si="21"/>
        <v>1</v>
      </c>
      <c r="P674">
        <v>1</v>
      </c>
    </row>
    <row r="675" spans="2:16" hidden="1" x14ac:dyDescent="0.3">
      <c r="B675" s="5" t="str">
        <f>HouseDrop!C672</f>
        <v>Upmeyer, Linda</v>
      </c>
      <c r="D675" s="5" t="str">
        <f>HouseDrop!F672</f>
        <v>Mason City</v>
      </c>
      <c r="F675" s="80">
        <f>HouseDrop!I672</f>
        <v>3742</v>
      </c>
      <c r="G675" s="80">
        <v>1</v>
      </c>
      <c r="I675" s="79">
        <f>HouseDrop!J672</f>
        <v>6736</v>
      </c>
      <c r="J675" s="79"/>
      <c r="K675" s="79">
        <f>HouseDrop!H672</f>
        <v>6664</v>
      </c>
      <c r="L675" s="79"/>
      <c r="M675" s="79">
        <f>HouseDrop!K672</f>
        <v>72</v>
      </c>
      <c r="N675">
        <f t="shared" si="20"/>
        <v>1</v>
      </c>
      <c r="O675">
        <f t="shared" si="21"/>
        <v>1</v>
      </c>
      <c r="P675">
        <v>1</v>
      </c>
    </row>
    <row r="676" spans="2:16" hidden="1" x14ac:dyDescent="0.3">
      <c r="B676" s="5" t="str">
        <f>HouseDrop!C673</f>
        <v>Upmeyer, Linda</v>
      </c>
      <c r="D676" s="5" t="str">
        <f>HouseDrop!F673</f>
        <v>Nashua-Plainfield</v>
      </c>
      <c r="F676" s="80">
        <f>HouseDrop!I673</f>
        <v>623.29999999999995</v>
      </c>
      <c r="G676" s="80">
        <v>1</v>
      </c>
      <c r="I676" s="79">
        <f>HouseDrop!J673</f>
        <v>6776</v>
      </c>
      <c r="J676" s="79"/>
      <c r="K676" s="79">
        <f>HouseDrop!H673</f>
        <v>6664</v>
      </c>
      <c r="L676" s="79"/>
      <c r="M676" s="79">
        <f>HouseDrop!K673</f>
        <v>112</v>
      </c>
      <c r="N676">
        <f t="shared" si="20"/>
        <v>1</v>
      </c>
      <c r="O676">
        <f t="shared" si="21"/>
        <v>1</v>
      </c>
      <c r="P676">
        <v>1</v>
      </c>
    </row>
    <row r="677" spans="2:16" hidden="1" x14ac:dyDescent="0.3">
      <c r="B677" s="5" t="str">
        <f>HouseDrop!C674</f>
        <v>Upmeyer, Linda</v>
      </c>
      <c r="D677" s="5" t="str">
        <f>HouseDrop!F674</f>
        <v>Central Springs</v>
      </c>
      <c r="F677" s="80">
        <f>HouseDrop!I674</f>
        <v>814.1</v>
      </c>
      <c r="G677" s="80">
        <v>1</v>
      </c>
      <c r="I677" s="79">
        <f>HouseDrop!J674</f>
        <v>6690</v>
      </c>
      <c r="J677" s="79"/>
      <c r="K677" s="79">
        <f>HouseDrop!H674</f>
        <v>6664</v>
      </c>
      <c r="L677" s="79"/>
      <c r="M677" s="79">
        <f>HouseDrop!K674</f>
        <v>26</v>
      </c>
      <c r="N677">
        <f t="shared" si="20"/>
        <v>1</v>
      </c>
      <c r="O677">
        <f t="shared" si="21"/>
        <v>1</v>
      </c>
      <c r="P677">
        <v>1</v>
      </c>
    </row>
    <row r="678" spans="2:16" hidden="1" x14ac:dyDescent="0.3">
      <c r="B678" s="5" t="str">
        <f>HouseDrop!C675</f>
        <v>Upmeyer, Linda</v>
      </c>
      <c r="D678" s="5" t="str">
        <f>HouseDrop!F675</f>
        <v>West Fork CSD</v>
      </c>
      <c r="F678" s="80">
        <f>HouseDrop!I675</f>
        <v>703.1</v>
      </c>
      <c r="G678" s="80">
        <v>1</v>
      </c>
      <c r="I678" s="79">
        <f>HouseDrop!J675</f>
        <v>6720</v>
      </c>
      <c r="J678" s="79"/>
      <c r="K678" s="79">
        <f>HouseDrop!H675</f>
        <v>6664</v>
      </c>
      <c r="L678" s="79"/>
      <c r="M678" s="79">
        <f>HouseDrop!K675</f>
        <v>56</v>
      </c>
      <c r="N678">
        <f t="shared" si="20"/>
        <v>1</v>
      </c>
      <c r="O678">
        <f t="shared" si="21"/>
        <v>1</v>
      </c>
      <c r="P678">
        <v>1</v>
      </c>
    </row>
    <row r="679" spans="2:16" hidden="1" x14ac:dyDescent="0.3">
      <c r="B679" s="5" t="str">
        <f>HouseDrop!C676</f>
        <v>Upmeyer, Linda</v>
      </c>
      <c r="D679" s="5" t="str">
        <f>HouseDrop!F676</f>
        <v>Waverly-Shell Rock</v>
      </c>
      <c r="F679" s="80">
        <f>HouseDrop!I676</f>
        <v>2025.4</v>
      </c>
      <c r="G679" s="80">
        <v>1</v>
      </c>
      <c r="I679" s="79">
        <f>HouseDrop!J676</f>
        <v>6664</v>
      </c>
      <c r="J679" s="79"/>
      <c r="K679" s="79">
        <f>HouseDrop!H676</f>
        <v>6664</v>
      </c>
      <c r="L679" s="79"/>
      <c r="M679" s="79">
        <f>HouseDrop!K676</f>
        <v>0</v>
      </c>
      <c r="N679">
        <f t="shared" si="20"/>
        <v>0</v>
      </c>
      <c r="O679">
        <f t="shared" si="21"/>
        <v>1</v>
      </c>
      <c r="P679">
        <v>1</v>
      </c>
    </row>
    <row r="680" spans="2:16" hidden="1" x14ac:dyDescent="0.3">
      <c r="B680" s="5" t="str">
        <f>HouseDrop!C677</f>
        <v>Vander Linden, Guy</v>
      </c>
      <c r="D680" s="5" t="str">
        <f>HouseDrop!F677</f>
        <v>Eddyville-Blakesburg-Fre</v>
      </c>
      <c r="F680" s="80">
        <f>HouseDrop!I677</f>
        <v>886.9</v>
      </c>
      <c r="G680" s="80">
        <v>1</v>
      </c>
      <c r="I680" s="79">
        <f>HouseDrop!J677</f>
        <v>6664</v>
      </c>
      <c r="J680" s="79"/>
      <c r="K680" s="79">
        <f>HouseDrop!H677</f>
        <v>6664</v>
      </c>
      <c r="L680" s="79"/>
      <c r="M680" s="79">
        <f>HouseDrop!K677</f>
        <v>0</v>
      </c>
      <c r="N680">
        <f t="shared" si="20"/>
        <v>0</v>
      </c>
      <c r="O680">
        <f t="shared" si="21"/>
        <v>1</v>
      </c>
      <c r="P680">
        <v>1</v>
      </c>
    </row>
    <row r="681" spans="2:16" hidden="1" x14ac:dyDescent="0.3">
      <c r="B681" s="5" t="str">
        <f>HouseDrop!C678</f>
        <v>Vander Linden, Guy</v>
      </c>
      <c r="D681" s="5" t="str">
        <f>HouseDrop!F678</f>
        <v>Knoxville</v>
      </c>
      <c r="F681" s="80">
        <f>HouseDrop!I678</f>
        <v>1744.8</v>
      </c>
      <c r="G681" s="80">
        <v>1</v>
      </c>
      <c r="I681" s="79">
        <f>HouseDrop!J678</f>
        <v>6664</v>
      </c>
      <c r="J681" s="79"/>
      <c r="K681" s="79">
        <f>HouseDrop!H678</f>
        <v>6664</v>
      </c>
      <c r="L681" s="79"/>
      <c r="M681" s="79">
        <f>HouseDrop!K678</f>
        <v>0</v>
      </c>
      <c r="N681">
        <f t="shared" si="20"/>
        <v>0</v>
      </c>
      <c r="O681">
        <f t="shared" si="21"/>
        <v>1</v>
      </c>
      <c r="P681">
        <v>1</v>
      </c>
    </row>
    <row r="682" spans="2:16" hidden="1" x14ac:dyDescent="0.3">
      <c r="B682" s="5" t="str">
        <f>HouseDrop!C679</f>
        <v>Vander Linden, Guy</v>
      </c>
      <c r="D682" s="5" t="str">
        <f>HouseDrop!F679</f>
        <v>Lynnville-Sully</v>
      </c>
      <c r="F682" s="80">
        <f>HouseDrop!I679</f>
        <v>452.4</v>
      </c>
      <c r="G682" s="80">
        <v>1</v>
      </c>
      <c r="I682" s="79">
        <f>HouseDrop!J679</f>
        <v>6664</v>
      </c>
      <c r="J682" s="79"/>
      <c r="K682" s="79">
        <f>HouseDrop!H679</f>
        <v>6664</v>
      </c>
      <c r="L682" s="79"/>
      <c r="M682" s="79">
        <f>HouseDrop!K679</f>
        <v>0</v>
      </c>
      <c r="N682">
        <f t="shared" si="20"/>
        <v>0</v>
      </c>
      <c r="O682">
        <f t="shared" si="21"/>
        <v>1</v>
      </c>
      <c r="P682">
        <v>1</v>
      </c>
    </row>
    <row r="683" spans="2:16" hidden="1" x14ac:dyDescent="0.3">
      <c r="B683" s="5" t="str">
        <f>HouseDrop!C680</f>
        <v>Vander Linden, Guy</v>
      </c>
      <c r="D683" s="5" t="str">
        <f>HouseDrop!F680</f>
        <v>North Mahaska</v>
      </c>
      <c r="F683" s="80">
        <f>HouseDrop!I680</f>
        <v>509.5</v>
      </c>
      <c r="G683" s="80">
        <v>1</v>
      </c>
      <c r="I683" s="79">
        <f>HouseDrop!J680</f>
        <v>6831</v>
      </c>
      <c r="J683" s="79"/>
      <c r="K683" s="79">
        <f>HouseDrop!H680</f>
        <v>6664</v>
      </c>
      <c r="L683" s="79"/>
      <c r="M683" s="79">
        <f>HouseDrop!K680</f>
        <v>167</v>
      </c>
      <c r="N683">
        <f t="shared" si="20"/>
        <v>1</v>
      </c>
      <c r="O683">
        <f t="shared" si="21"/>
        <v>1</v>
      </c>
      <c r="P683">
        <v>1</v>
      </c>
    </row>
    <row r="684" spans="2:16" hidden="1" x14ac:dyDescent="0.3">
      <c r="B684" s="5" t="str">
        <f>HouseDrop!C681</f>
        <v>Vander Linden, Guy</v>
      </c>
      <c r="D684" s="5" t="str">
        <f>HouseDrop!F681</f>
        <v>Oskaloosa</v>
      </c>
      <c r="F684" s="80">
        <f>HouseDrop!I681</f>
        <v>2365.1999999999998</v>
      </c>
      <c r="G684" s="80">
        <v>1</v>
      </c>
      <c r="I684" s="79">
        <f>HouseDrop!J681</f>
        <v>6664</v>
      </c>
      <c r="J684" s="79"/>
      <c r="K684" s="79">
        <f>HouseDrop!H681</f>
        <v>6664</v>
      </c>
      <c r="L684" s="79"/>
      <c r="M684" s="79">
        <f>HouseDrop!K681</f>
        <v>0</v>
      </c>
      <c r="N684">
        <f t="shared" si="20"/>
        <v>0</v>
      </c>
      <c r="O684">
        <f t="shared" si="21"/>
        <v>1</v>
      </c>
      <c r="P684">
        <v>1</v>
      </c>
    </row>
    <row r="685" spans="2:16" hidden="1" x14ac:dyDescent="0.3">
      <c r="B685" s="5" t="str">
        <f>HouseDrop!C682</f>
        <v>Vander Linden, Guy</v>
      </c>
      <c r="D685" s="5" t="str">
        <f>HouseDrop!F682</f>
        <v>Pella</v>
      </c>
      <c r="F685" s="80">
        <f>HouseDrop!I682</f>
        <v>2157.6</v>
      </c>
      <c r="G685" s="80">
        <v>1</v>
      </c>
      <c r="I685" s="79">
        <f>HouseDrop!J682</f>
        <v>6664</v>
      </c>
      <c r="J685" s="79"/>
      <c r="K685" s="79">
        <f>HouseDrop!H682</f>
        <v>6664</v>
      </c>
      <c r="L685" s="79"/>
      <c r="M685" s="79">
        <f>HouseDrop!K682</f>
        <v>0</v>
      </c>
      <c r="N685">
        <f t="shared" si="20"/>
        <v>0</v>
      </c>
      <c r="O685">
        <f t="shared" si="21"/>
        <v>1</v>
      </c>
      <c r="P685">
        <v>1</v>
      </c>
    </row>
    <row r="686" spans="2:16" hidden="1" x14ac:dyDescent="0.3">
      <c r="B686" s="5" t="str">
        <f>HouseDrop!C683</f>
        <v>Vander Linden, Guy</v>
      </c>
      <c r="D686" s="5" t="str">
        <f>HouseDrop!F683</f>
        <v>Twin Cedars</v>
      </c>
      <c r="F686" s="80">
        <f>HouseDrop!I683</f>
        <v>348.5</v>
      </c>
      <c r="G686" s="80">
        <v>1</v>
      </c>
      <c r="I686" s="79">
        <f>HouseDrop!J683</f>
        <v>6714</v>
      </c>
      <c r="J686" s="79"/>
      <c r="K686" s="79">
        <f>HouseDrop!H683</f>
        <v>6664</v>
      </c>
      <c r="L686" s="79"/>
      <c r="M686" s="79">
        <f>HouseDrop!K683</f>
        <v>50</v>
      </c>
      <c r="N686">
        <f t="shared" si="20"/>
        <v>1</v>
      </c>
      <c r="O686">
        <f t="shared" si="21"/>
        <v>1</v>
      </c>
      <c r="P686">
        <v>1</v>
      </c>
    </row>
    <row r="687" spans="2:16" hidden="1" x14ac:dyDescent="0.3">
      <c r="B687" s="5" t="str">
        <f>HouseDrop!C684</f>
        <v>Watts, Ralph</v>
      </c>
      <c r="D687" s="5" t="str">
        <f>HouseDrop!F684</f>
        <v>Adel DeSoto Minburn</v>
      </c>
      <c r="F687" s="80">
        <f>HouseDrop!I684</f>
        <v>1655.1</v>
      </c>
      <c r="G687" s="80">
        <v>1</v>
      </c>
      <c r="I687" s="79">
        <f>HouseDrop!J684</f>
        <v>6684</v>
      </c>
      <c r="J687" s="79"/>
      <c r="K687" s="79">
        <f>HouseDrop!H684</f>
        <v>6664</v>
      </c>
      <c r="L687" s="79"/>
      <c r="M687" s="79">
        <f>HouseDrop!K684</f>
        <v>20</v>
      </c>
      <c r="N687">
        <f t="shared" si="20"/>
        <v>1</v>
      </c>
      <c r="O687">
        <f t="shared" si="21"/>
        <v>1</v>
      </c>
      <c r="P687">
        <v>1</v>
      </c>
    </row>
    <row r="688" spans="2:16" hidden="1" x14ac:dyDescent="0.3">
      <c r="B688" s="5" t="str">
        <f>HouseDrop!C685</f>
        <v>Watts, Ralph</v>
      </c>
      <c r="D688" s="5" t="str">
        <f>HouseDrop!F685</f>
        <v>Ankeny</v>
      </c>
      <c r="F688" s="80">
        <f>HouseDrop!I685</f>
        <v>11193.3</v>
      </c>
      <c r="G688" s="80">
        <v>1</v>
      </c>
      <c r="I688" s="79">
        <f>HouseDrop!J685</f>
        <v>6664</v>
      </c>
      <c r="J688" s="79"/>
      <c r="K688" s="79">
        <f>HouseDrop!H685</f>
        <v>6664</v>
      </c>
      <c r="L688" s="79"/>
      <c r="M688" s="79">
        <f>HouseDrop!K685</f>
        <v>0</v>
      </c>
      <c r="N688">
        <f t="shared" si="20"/>
        <v>0</v>
      </c>
      <c r="O688">
        <f t="shared" si="21"/>
        <v>1</v>
      </c>
      <c r="P688">
        <v>1</v>
      </c>
    </row>
    <row r="689" spans="2:16" hidden="1" x14ac:dyDescent="0.3">
      <c r="B689" s="5" t="str">
        <f>HouseDrop!C686</f>
        <v>Watts, Ralph</v>
      </c>
      <c r="D689" s="5" t="str">
        <f>HouseDrop!F686</f>
        <v>Dallas Center-Grimes</v>
      </c>
      <c r="F689" s="80">
        <f>HouseDrop!I686</f>
        <v>2690.2</v>
      </c>
      <c r="G689" s="80">
        <v>1</v>
      </c>
      <c r="I689" s="79">
        <f>HouseDrop!J686</f>
        <v>6664</v>
      </c>
      <c r="J689" s="79"/>
      <c r="K689" s="79">
        <f>HouseDrop!H686</f>
        <v>6664</v>
      </c>
      <c r="L689" s="79"/>
      <c r="M689" s="79">
        <f>HouseDrop!K686</f>
        <v>0</v>
      </c>
      <c r="N689">
        <f t="shared" si="20"/>
        <v>0</v>
      </c>
      <c r="O689">
        <f t="shared" si="21"/>
        <v>1</v>
      </c>
      <c r="P689">
        <v>1</v>
      </c>
    </row>
    <row r="690" spans="2:16" hidden="1" x14ac:dyDescent="0.3">
      <c r="B690" s="5" t="str">
        <f>HouseDrop!C687</f>
        <v>Watts, Ralph</v>
      </c>
      <c r="D690" s="5" t="str">
        <f>HouseDrop!F687</f>
        <v>Earlham</v>
      </c>
      <c r="F690" s="80">
        <f>HouseDrop!I687</f>
        <v>578.9</v>
      </c>
      <c r="G690" s="80">
        <v>1</v>
      </c>
      <c r="I690" s="79">
        <f>HouseDrop!J687</f>
        <v>6664</v>
      </c>
      <c r="J690" s="79"/>
      <c r="K690" s="79">
        <f>HouseDrop!H687</f>
        <v>6664</v>
      </c>
      <c r="L690" s="79"/>
      <c r="M690" s="79">
        <f>HouseDrop!K687</f>
        <v>0</v>
      </c>
      <c r="N690">
        <f t="shared" si="20"/>
        <v>0</v>
      </c>
      <c r="O690">
        <f t="shared" si="21"/>
        <v>1</v>
      </c>
      <c r="P690">
        <v>1</v>
      </c>
    </row>
    <row r="691" spans="2:16" hidden="1" x14ac:dyDescent="0.3">
      <c r="B691" s="5" t="str">
        <f>HouseDrop!C688</f>
        <v>Watts, Ralph</v>
      </c>
      <c r="D691" s="5" t="str">
        <f>HouseDrop!F688</f>
        <v>Johnston</v>
      </c>
      <c r="F691" s="80">
        <f>HouseDrop!I688</f>
        <v>6894.2</v>
      </c>
      <c r="G691" s="80">
        <v>1</v>
      </c>
      <c r="I691" s="79">
        <f>HouseDrop!J688</f>
        <v>6664</v>
      </c>
      <c r="J691" s="79"/>
      <c r="K691" s="79">
        <f>HouseDrop!H688</f>
        <v>6664</v>
      </c>
      <c r="L691" s="79"/>
      <c r="M691" s="79">
        <f>HouseDrop!K688</f>
        <v>0</v>
      </c>
      <c r="N691">
        <f t="shared" si="20"/>
        <v>0</v>
      </c>
      <c r="O691">
        <f t="shared" si="21"/>
        <v>1</v>
      </c>
      <c r="P691">
        <v>1</v>
      </c>
    </row>
    <row r="692" spans="2:16" hidden="1" x14ac:dyDescent="0.3">
      <c r="B692" s="5" t="str">
        <f>HouseDrop!C689</f>
        <v>Watts, Ralph</v>
      </c>
      <c r="D692" s="5" t="str">
        <f>HouseDrop!F689</f>
        <v>Madrid</v>
      </c>
      <c r="F692" s="80">
        <f>HouseDrop!I689</f>
        <v>672.5</v>
      </c>
      <c r="G692" s="80">
        <v>1</v>
      </c>
      <c r="I692" s="79">
        <f>HouseDrop!J689</f>
        <v>6664</v>
      </c>
      <c r="J692" s="79"/>
      <c r="K692" s="79">
        <f>HouseDrop!H689</f>
        <v>6664</v>
      </c>
      <c r="L692" s="79"/>
      <c r="M692" s="79">
        <f>HouseDrop!K689</f>
        <v>0</v>
      </c>
      <c r="N692">
        <f t="shared" si="20"/>
        <v>0</v>
      </c>
      <c r="O692">
        <f t="shared" si="21"/>
        <v>1</v>
      </c>
      <c r="P692">
        <v>1</v>
      </c>
    </row>
    <row r="693" spans="2:16" hidden="1" x14ac:dyDescent="0.3">
      <c r="B693" s="5" t="str">
        <f>HouseDrop!C690</f>
        <v>Watts, Ralph</v>
      </c>
      <c r="D693" s="5" t="str">
        <f>HouseDrop!F690</f>
        <v>North Polk</v>
      </c>
      <c r="F693" s="80">
        <f>HouseDrop!I690</f>
        <v>1565.3</v>
      </c>
      <c r="G693" s="80">
        <v>1</v>
      </c>
      <c r="I693" s="79">
        <f>HouseDrop!J690</f>
        <v>6664</v>
      </c>
      <c r="J693" s="79"/>
      <c r="K693" s="79">
        <f>HouseDrop!H690</f>
        <v>6664</v>
      </c>
      <c r="L693" s="79"/>
      <c r="M693" s="79">
        <f>HouseDrop!K690</f>
        <v>0</v>
      </c>
      <c r="N693">
        <f t="shared" si="20"/>
        <v>0</v>
      </c>
      <c r="O693">
        <f t="shared" si="21"/>
        <v>1</v>
      </c>
      <c r="P693">
        <v>1</v>
      </c>
    </row>
    <row r="694" spans="2:16" hidden="1" x14ac:dyDescent="0.3">
      <c r="B694" s="5" t="str">
        <f>HouseDrop!C691</f>
        <v>Watts, Ralph</v>
      </c>
      <c r="D694" s="5" t="str">
        <f>HouseDrop!F691</f>
        <v>Perry</v>
      </c>
      <c r="F694" s="80">
        <f>HouseDrop!I691</f>
        <v>1834.8</v>
      </c>
      <c r="G694" s="80">
        <v>1</v>
      </c>
      <c r="I694" s="79">
        <f>HouseDrop!J691</f>
        <v>6665</v>
      </c>
      <c r="J694" s="79"/>
      <c r="K694" s="79">
        <f>HouseDrop!H691</f>
        <v>6664</v>
      </c>
      <c r="L694" s="79"/>
      <c r="M694" s="79">
        <f>HouseDrop!K691</f>
        <v>1</v>
      </c>
      <c r="N694">
        <f t="shared" si="20"/>
        <v>1</v>
      </c>
      <c r="O694">
        <f t="shared" si="21"/>
        <v>1</v>
      </c>
      <c r="P694">
        <v>1</v>
      </c>
    </row>
    <row r="695" spans="2:16" hidden="1" x14ac:dyDescent="0.3">
      <c r="B695" s="5" t="str">
        <f>HouseDrop!C692</f>
        <v>Watts, Ralph</v>
      </c>
      <c r="D695" s="5" t="str">
        <f>HouseDrop!F692</f>
        <v>West Central Valley</v>
      </c>
      <c r="F695" s="80">
        <f>HouseDrop!I692</f>
        <v>899</v>
      </c>
      <c r="G695" s="80">
        <v>1</v>
      </c>
      <c r="I695" s="79">
        <f>HouseDrop!J692</f>
        <v>6730</v>
      </c>
      <c r="J695" s="79"/>
      <c r="K695" s="79">
        <f>HouseDrop!H692</f>
        <v>6664</v>
      </c>
      <c r="L695" s="79"/>
      <c r="M695" s="79">
        <f>HouseDrop!K692</f>
        <v>66</v>
      </c>
      <c r="N695">
        <f t="shared" si="20"/>
        <v>1</v>
      </c>
      <c r="O695">
        <f t="shared" si="21"/>
        <v>1</v>
      </c>
      <c r="P695">
        <v>1</v>
      </c>
    </row>
    <row r="696" spans="2:16" hidden="1" x14ac:dyDescent="0.3">
      <c r="B696" s="5" t="str">
        <f>HouseDrop!C693</f>
        <v>Watts, Ralph</v>
      </c>
      <c r="D696" s="5" t="str">
        <f>HouseDrop!F693</f>
        <v>Van Meter</v>
      </c>
      <c r="F696" s="80">
        <f>HouseDrop!I693</f>
        <v>621.6</v>
      </c>
      <c r="G696" s="80">
        <v>1</v>
      </c>
      <c r="I696" s="79">
        <f>HouseDrop!J693</f>
        <v>6664</v>
      </c>
      <c r="J696" s="79"/>
      <c r="K696" s="79">
        <f>HouseDrop!H693</f>
        <v>6664</v>
      </c>
      <c r="L696" s="79"/>
      <c r="M696" s="79">
        <f>HouseDrop!K693</f>
        <v>0</v>
      </c>
      <c r="N696">
        <f t="shared" si="20"/>
        <v>0</v>
      </c>
      <c r="O696">
        <f t="shared" si="21"/>
        <v>1</v>
      </c>
      <c r="P696">
        <v>1</v>
      </c>
    </row>
    <row r="697" spans="2:16" hidden="1" x14ac:dyDescent="0.3">
      <c r="B697" s="5" t="str">
        <f>HouseDrop!C694</f>
        <v>Watts, Ralph</v>
      </c>
      <c r="D697" s="5" t="str">
        <f>HouseDrop!F694</f>
        <v>Waukee</v>
      </c>
      <c r="F697" s="80">
        <f>HouseDrop!I694</f>
        <v>10027.4</v>
      </c>
      <c r="G697" s="80">
        <v>1</v>
      </c>
      <c r="I697" s="79">
        <f>HouseDrop!J694</f>
        <v>6664</v>
      </c>
      <c r="J697" s="79"/>
      <c r="K697" s="79">
        <f>HouseDrop!H694</f>
        <v>6664</v>
      </c>
      <c r="L697" s="79"/>
      <c r="M697" s="79">
        <f>HouseDrop!K694</f>
        <v>0</v>
      </c>
      <c r="N697">
        <f t="shared" si="20"/>
        <v>0</v>
      </c>
      <c r="O697">
        <f t="shared" si="21"/>
        <v>1</v>
      </c>
      <c r="P697">
        <v>1</v>
      </c>
    </row>
    <row r="698" spans="2:16" hidden="1" x14ac:dyDescent="0.3">
      <c r="B698" s="5" t="str">
        <f>HouseDrop!C695</f>
        <v>Watts, Ralph</v>
      </c>
      <c r="D698" s="5" t="str">
        <f>HouseDrop!F695</f>
        <v>West Des Moines</v>
      </c>
      <c r="F698" s="80">
        <f>HouseDrop!I695</f>
        <v>8968.9</v>
      </c>
      <c r="G698" s="80">
        <v>1</v>
      </c>
      <c r="I698" s="79">
        <f>HouseDrop!J695</f>
        <v>6664</v>
      </c>
      <c r="J698" s="79"/>
      <c r="K698" s="79">
        <f>HouseDrop!H695</f>
        <v>6664</v>
      </c>
      <c r="L698" s="79"/>
      <c r="M698" s="79">
        <f>HouseDrop!K695</f>
        <v>0</v>
      </c>
      <c r="N698">
        <f t="shared" si="20"/>
        <v>0</v>
      </c>
      <c r="O698">
        <f t="shared" si="21"/>
        <v>1</v>
      </c>
      <c r="P698">
        <v>1</v>
      </c>
    </row>
    <row r="699" spans="2:16" hidden="1" x14ac:dyDescent="0.3">
      <c r="B699" s="5" t="str">
        <f>HouseDrop!C696</f>
        <v>Watts, Ralph</v>
      </c>
      <c r="D699" s="5" t="str">
        <f>HouseDrop!F696</f>
        <v>Woodward-Granger</v>
      </c>
      <c r="F699" s="80">
        <f>HouseDrop!I696</f>
        <v>950.3</v>
      </c>
      <c r="G699" s="80">
        <v>1</v>
      </c>
      <c r="I699" s="79">
        <f>HouseDrop!J696</f>
        <v>6756</v>
      </c>
      <c r="J699" s="79"/>
      <c r="K699" s="79">
        <f>HouseDrop!H696</f>
        <v>6664</v>
      </c>
      <c r="L699" s="79"/>
      <c r="M699" s="79">
        <f>HouseDrop!K696</f>
        <v>92</v>
      </c>
      <c r="N699">
        <f t="shared" si="20"/>
        <v>1</v>
      </c>
      <c r="O699">
        <f t="shared" si="21"/>
        <v>1</v>
      </c>
      <c r="P699">
        <v>1</v>
      </c>
    </row>
    <row r="700" spans="2:16" hidden="1" x14ac:dyDescent="0.3">
      <c r="B700" s="5" t="str">
        <f>HouseDrop!C697</f>
        <v>Wessel-Kroeschell, Beth</v>
      </c>
      <c r="D700" s="5" t="str">
        <f>HouseDrop!F697</f>
        <v>Ames</v>
      </c>
      <c r="F700" s="80">
        <f>HouseDrop!I697</f>
        <v>4188</v>
      </c>
      <c r="G700" s="80">
        <v>1</v>
      </c>
      <c r="I700" s="79">
        <f>HouseDrop!J697</f>
        <v>6754</v>
      </c>
      <c r="J700" s="79"/>
      <c r="K700" s="79">
        <f>HouseDrop!H697</f>
        <v>6664</v>
      </c>
      <c r="L700" s="79"/>
      <c r="M700" s="79">
        <f>HouseDrop!K697</f>
        <v>90</v>
      </c>
      <c r="N700">
        <f t="shared" si="20"/>
        <v>1</v>
      </c>
      <c r="O700">
        <f t="shared" si="21"/>
        <v>1</v>
      </c>
      <c r="P700">
        <v>1</v>
      </c>
    </row>
    <row r="701" spans="2:16" hidden="1" x14ac:dyDescent="0.3">
      <c r="B701" s="5" t="str">
        <f>HouseDrop!C698</f>
        <v>Wessel-Kroeschell, Beth</v>
      </c>
      <c r="D701" s="5" t="str">
        <f>HouseDrop!F698</f>
        <v>Ballard</v>
      </c>
      <c r="F701" s="80">
        <f>HouseDrop!I698</f>
        <v>1604</v>
      </c>
      <c r="G701" s="80">
        <v>1</v>
      </c>
      <c r="I701" s="79">
        <f>HouseDrop!J698</f>
        <v>6664</v>
      </c>
      <c r="J701" s="79"/>
      <c r="K701" s="79">
        <f>HouseDrop!H698</f>
        <v>6664</v>
      </c>
      <c r="L701" s="79"/>
      <c r="M701" s="79">
        <f>HouseDrop!K698</f>
        <v>0</v>
      </c>
      <c r="N701">
        <f t="shared" si="20"/>
        <v>0</v>
      </c>
      <c r="O701">
        <f t="shared" si="21"/>
        <v>1</v>
      </c>
      <c r="P701">
        <v>1</v>
      </c>
    </row>
    <row r="702" spans="2:16" hidden="1" x14ac:dyDescent="0.3">
      <c r="B702" s="5" t="str">
        <f>HouseDrop!C699</f>
        <v>Wessel-Kroeschell, Beth</v>
      </c>
      <c r="D702" s="5" t="str">
        <f>HouseDrop!F699</f>
        <v>Gilbert</v>
      </c>
      <c r="F702" s="80">
        <f>HouseDrop!I699</f>
        <v>1425.2</v>
      </c>
      <c r="G702" s="80">
        <v>1</v>
      </c>
      <c r="I702" s="79">
        <f>HouseDrop!J699</f>
        <v>6664</v>
      </c>
      <c r="J702" s="79"/>
      <c r="K702" s="79">
        <f>HouseDrop!H699</f>
        <v>6664</v>
      </c>
      <c r="L702" s="79"/>
      <c r="M702" s="79">
        <f>HouseDrop!K699</f>
        <v>0</v>
      </c>
      <c r="N702">
        <f t="shared" si="20"/>
        <v>0</v>
      </c>
      <c r="O702">
        <f t="shared" si="21"/>
        <v>1</v>
      </c>
      <c r="P702">
        <v>1</v>
      </c>
    </row>
    <row r="703" spans="2:16" hidden="1" x14ac:dyDescent="0.3">
      <c r="B703" s="5" t="str">
        <f>HouseDrop!C700</f>
        <v>Wessel-Kroeschell, Beth</v>
      </c>
      <c r="D703" s="5" t="str">
        <f>HouseDrop!F700</f>
        <v>Nevada</v>
      </c>
      <c r="F703" s="80">
        <f>HouseDrop!I700</f>
        <v>1548.1</v>
      </c>
      <c r="G703" s="80">
        <v>1</v>
      </c>
      <c r="I703" s="79">
        <f>HouseDrop!J700</f>
        <v>6664</v>
      </c>
      <c r="J703" s="79"/>
      <c r="K703" s="79">
        <f>HouseDrop!H700</f>
        <v>6664</v>
      </c>
      <c r="L703" s="79"/>
      <c r="M703" s="79">
        <f>HouseDrop!K700</f>
        <v>0</v>
      </c>
      <c r="N703">
        <f t="shared" si="20"/>
        <v>0</v>
      </c>
      <c r="O703">
        <f t="shared" si="21"/>
        <v>1</v>
      </c>
      <c r="P703">
        <v>1</v>
      </c>
    </row>
    <row r="704" spans="2:16" hidden="1" x14ac:dyDescent="0.3">
      <c r="B704" s="5" t="str">
        <f>HouseDrop!C701</f>
        <v>Wessel-Kroeschell, Beth</v>
      </c>
      <c r="D704" s="5" t="str">
        <f>HouseDrop!F701</f>
        <v>Roland-Story</v>
      </c>
      <c r="F704" s="80">
        <f>HouseDrop!I701</f>
        <v>1015.1</v>
      </c>
      <c r="G704" s="80">
        <v>1</v>
      </c>
      <c r="I704" s="79">
        <f>HouseDrop!J701</f>
        <v>6664</v>
      </c>
      <c r="J704" s="79"/>
      <c r="K704" s="79">
        <f>HouseDrop!H701</f>
        <v>6664</v>
      </c>
      <c r="L704" s="79"/>
      <c r="M704" s="79">
        <f>HouseDrop!K701</f>
        <v>0</v>
      </c>
      <c r="N704">
        <f t="shared" si="20"/>
        <v>0</v>
      </c>
      <c r="O704">
        <f t="shared" si="21"/>
        <v>1</v>
      </c>
      <c r="P704">
        <v>1</v>
      </c>
    </row>
    <row r="705" spans="2:16" hidden="1" x14ac:dyDescent="0.3">
      <c r="B705" s="5" t="str">
        <f>HouseDrop!C702</f>
        <v>Wessel-Kroeschell, Beth</v>
      </c>
      <c r="D705" s="5" t="str">
        <f>HouseDrop!F702</f>
        <v>United</v>
      </c>
      <c r="F705" s="80">
        <f>HouseDrop!I702</f>
        <v>361.5</v>
      </c>
      <c r="G705" s="80">
        <v>1</v>
      </c>
      <c r="I705" s="79">
        <f>HouseDrop!J702</f>
        <v>6664</v>
      </c>
      <c r="J705" s="79"/>
      <c r="K705" s="79">
        <f>HouseDrop!H702</f>
        <v>6664</v>
      </c>
      <c r="L705" s="79"/>
      <c r="M705" s="79">
        <f>HouseDrop!K702</f>
        <v>0</v>
      </c>
      <c r="N705">
        <f t="shared" si="20"/>
        <v>0</v>
      </c>
      <c r="O705">
        <f t="shared" si="21"/>
        <v>1</v>
      </c>
      <c r="P705">
        <v>1</v>
      </c>
    </row>
    <row r="706" spans="2:16" hidden="1" x14ac:dyDescent="0.3">
      <c r="B706" s="5" t="str">
        <f>HouseDrop!C703</f>
        <v>Wheeler, Skyler</v>
      </c>
      <c r="D706" s="5" t="str">
        <f>HouseDrop!F703</f>
        <v>Boyden-Hull</v>
      </c>
      <c r="F706" s="80">
        <f>HouseDrop!I703</f>
        <v>603.79999999999995</v>
      </c>
      <c r="G706" s="80">
        <v>1</v>
      </c>
      <c r="I706" s="79">
        <f>HouseDrop!J703</f>
        <v>6664</v>
      </c>
      <c r="J706" s="79"/>
      <c r="K706" s="79">
        <f>HouseDrop!H703</f>
        <v>6664</v>
      </c>
      <c r="L706" s="79"/>
      <c r="M706" s="79">
        <f>HouseDrop!K703</f>
        <v>0</v>
      </c>
      <c r="N706">
        <f t="shared" si="20"/>
        <v>0</v>
      </c>
      <c r="O706">
        <f t="shared" si="21"/>
        <v>1</v>
      </c>
      <c r="P706">
        <v>1</v>
      </c>
    </row>
    <row r="707" spans="2:16" hidden="1" x14ac:dyDescent="0.3">
      <c r="B707" s="5" t="str">
        <f>HouseDrop!C704</f>
        <v>Wheeler, Skyler</v>
      </c>
      <c r="D707" s="5" t="str">
        <f>HouseDrop!F704</f>
        <v>MOC-Floyd Valley</v>
      </c>
      <c r="F707" s="80">
        <f>HouseDrop!I704</f>
        <v>1412</v>
      </c>
      <c r="G707" s="80">
        <v>1</v>
      </c>
      <c r="I707" s="79">
        <f>HouseDrop!J704</f>
        <v>6704</v>
      </c>
      <c r="J707" s="79"/>
      <c r="K707" s="79">
        <f>HouseDrop!H704</f>
        <v>6664</v>
      </c>
      <c r="L707" s="79"/>
      <c r="M707" s="79">
        <f>HouseDrop!K704</f>
        <v>40</v>
      </c>
      <c r="N707">
        <f t="shared" si="20"/>
        <v>1</v>
      </c>
      <c r="O707">
        <f t="shared" si="21"/>
        <v>1</v>
      </c>
      <c r="P707">
        <v>1</v>
      </c>
    </row>
    <row r="708" spans="2:16" hidden="1" x14ac:dyDescent="0.3">
      <c r="B708" s="5" t="str">
        <f>HouseDrop!C705</f>
        <v>Wheeler, Skyler</v>
      </c>
      <c r="D708" s="5" t="str">
        <f>HouseDrop!F705</f>
        <v>Remsen-Union</v>
      </c>
      <c r="F708" s="80">
        <f>HouseDrop!I705</f>
        <v>367.2</v>
      </c>
      <c r="G708" s="80">
        <v>1</v>
      </c>
      <c r="I708" s="79">
        <f>HouseDrop!J705</f>
        <v>6685</v>
      </c>
      <c r="J708" s="79"/>
      <c r="K708" s="79">
        <f>HouseDrop!H705</f>
        <v>6664</v>
      </c>
      <c r="L708" s="79"/>
      <c r="M708" s="79">
        <f>HouseDrop!K705</f>
        <v>21</v>
      </c>
      <c r="N708">
        <f t="shared" si="20"/>
        <v>1</v>
      </c>
      <c r="O708">
        <f t="shared" si="21"/>
        <v>1</v>
      </c>
      <c r="P708">
        <v>1</v>
      </c>
    </row>
    <row r="709" spans="2:16" hidden="1" x14ac:dyDescent="0.3">
      <c r="B709" s="5" t="str">
        <f>HouseDrop!C706</f>
        <v>Wheeler, Skyler</v>
      </c>
      <c r="D709" s="5" t="str">
        <f>HouseDrop!F706</f>
        <v>Rock Valley</v>
      </c>
      <c r="F709" s="80">
        <f>HouseDrop!I706</f>
        <v>785.2</v>
      </c>
      <c r="G709" s="80">
        <v>1</v>
      </c>
      <c r="I709" s="79">
        <f>HouseDrop!J706</f>
        <v>6705</v>
      </c>
      <c r="J709" s="79"/>
      <c r="K709" s="79">
        <f>HouseDrop!H706</f>
        <v>6664</v>
      </c>
      <c r="L709" s="79"/>
      <c r="M709" s="79">
        <f>HouseDrop!K706</f>
        <v>41</v>
      </c>
      <c r="N709">
        <f t="shared" si="20"/>
        <v>1</v>
      </c>
      <c r="O709">
        <f t="shared" si="21"/>
        <v>1</v>
      </c>
      <c r="P709">
        <v>1</v>
      </c>
    </row>
    <row r="710" spans="2:16" hidden="1" x14ac:dyDescent="0.3">
      <c r="B710" s="5" t="str">
        <f>HouseDrop!C707</f>
        <v>Wheeler, Skyler</v>
      </c>
      <c r="D710" s="5" t="str">
        <f>HouseDrop!F707</f>
        <v>Sioux Center</v>
      </c>
      <c r="F710" s="80">
        <f>HouseDrop!I707</f>
        <v>1245.2</v>
      </c>
      <c r="G710" s="80">
        <v>1</v>
      </c>
      <c r="I710" s="79">
        <f>HouseDrop!J707</f>
        <v>6664</v>
      </c>
      <c r="J710" s="79"/>
      <c r="K710" s="79">
        <f>HouseDrop!H707</f>
        <v>6664</v>
      </c>
      <c r="L710" s="79"/>
      <c r="M710" s="79">
        <f>HouseDrop!K707</f>
        <v>0</v>
      </c>
      <c r="N710">
        <f t="shared" si="20"/>
        <v>0</v>
      </c>
      <c r="O710">
        <f t="shared" si="21"/>
        <v>1</v>
      </c>
      <c r="P710">
        <v>1</v>
      </c>
    </row>
    <row r="711" spans="2:16" hidden="1" x14ac:dyDescent="0.3">
      <c r="B711" s="5" t="str">
        <f>HouseDrop!C708</f>
        <v>Wheeler, Skyler</v>
      </c>
      <c r="D711" s="5" t="str">
        <f>HouseDrop!F708</f>
        <v>West Lyon</v>
      </c>
      <c r="F711" s="80">
        <f>HouseDrop!I708</f>
        <v>929</v>
      </c>
      <c r="G711" s="80">
        <v>1</v>
      </c>
      <c r="I711" s="79">
        <f>HouseDrop!J708</f>
        <v>6664</v>
      </c>
      <c r="J711" s="79"/>
      <c r="K711" s="79">
        <f>HouseDrop!H708</f>
        <v>6664</v>
      </c>
      <c r="L711" s="79"/>
      <c r="M711" s="79">
        <f>HouseDrop!K708</f>
        <v>0</v>
      </c>
      <c r="N711">
        <f t="shared" ref="N711:N774" si="22">IF(M711&gt;0,1,0)</f>
        <v>0</v>
      </c>
      <c r="O711">
        <f t="shared" ref="O711:O774" si="23">IF(M711&lt;175,1,0)</f>
        <v>1</v>
      </c>
      <c r="P711">
        <v>1</v>
      </c>
    </row>
    <row r="712" spans="2:16" hidden="1" x14ac:dyDescent="0.3">
      <c r="B712" s="5" t="str">
        <f>HouseDrop!C709</f>
        <v>Wheeler, Skyler</v>
      </c>
      <c r="D712" s="5" t="str">
        <f>HouseDrop!F709</f>
        <v>West Sioux</v>
      </c>
      <c r="F712" s="80">
        <f>HouseDrop!I709</f>
        <v>829</v>
      </c>
      <c r="G712" s="80">
        <v>1</v>
      </c>
      <c r="I712" s="79">
        <f>HouseDrop!J709</f>
        <v>6687</v>
      </c>
      <c r="J712" s="79"/>
      <c r="K712" s="79">
        <f>HouseDrop!H709</f>
        <v>6664</v>
      </c>
      <c r="L712" s="79"/>
      <c r="M712" s="79">
        <f>HouseDrop!K709</f>
        <v>23</v>
      </c>
      <c r="N712">
        <f t="shared" si="22"/>
        <v>1</v>
      </c>
      <c r="O712">
        <f t="shared" si="23"/>
        <v>1</v>
      </c>
      <c r="P712">
        <v>1</v>
      </c>
    </row>
    <row r="713" spans="2:16" hidden="1" x14ac:dyDescent="0.3">
      <c r="B713" s="5" t="str">
        <f>HouseDrop!C710</f>
        <v>Wills, John</v>
      </c>
      <c r="D713" s="5" t="str">
        <f>HouseDrop!F710</f>
        <v>Boyden-Hull</v>
      </c>
      <c r="F713" s="80">
        <f>HouseDrop!I710</f>
        <v>603.79999999999995</v>
      </c>
      <c r="G713" s="80">
        <v>1</v>
      </c>
      <c r="I713" s="79">
        <f>HouseDrop!J710</f>
        <v>6664</v>
      </c>
      <c r="J713" s="79"/>
      <c r="K713" s="79">
        <f>HouseDrop!H710</f>
        <v>6664</v>
      </c>
      <c r="L713" s="79"/>
      <c r="M713" s="79">
        <f>HouseDrop!K710</f>
        <v>0</v>
      </c>
      <c r="N713">
        <f t="shared" si="22"/>
        <v>0</v>
      </c>
      <c r="O713">
        <f t="shared" si="23"/>
        <v>1</v>
      </c>
      <c r="P713">
        <v>1</v>
      </c>
    </row>
    <row r="714" spans="2:16" hidden="1" x14ac:dyDescent="0.3">
      <c r="B714" s="5" t="str">
        <f>HouseDrop!C711</f>
        <v>Wills, John</v>
      </c>
      <c r="D714" s="5" t="str">
        <f>HouseDrop!F711</f>
        <v>Central Lyon</v>
      </c>
      <c r="F714" s="80">
        <f>HouseDrop!I711</f>
        <v>751.4</v>
      </c>
      <c r="G714" s="80">
        <v>1</v>
      </c>
      <c r="I714" s="79">
        <f>HouseDrop!J711</f>
        <v>6664</v>
      </c>
      <c r="J714" s="79"/>
      <c r="K714" s="79">
        <f>HouseDrop!H711</f>
        <v>6664</v>
      </c>
      <c r="L714" s="79"/>
      <c r="M714" s="79">
        <f>HouseDrop!K711</f>
        <v>0</v>
      </c>
      <c r="N714">
        <f t="shared" si="22"/>
        <v>0</v>
      </c>
      <c r="O714">
        <f t="shared" si="23"/>
        <v>1</v>
      </c>
      <c r="P714">
        <v>1</v>
      </c>
    </row>
    <row r="715" spans="2:16" hidden="1" x14ac:dyDescent="0.3">
      <c r="B715" s="5" t="str">
        <f>HouseDrop!C712</f>
        <v>Wills, John</v>
      </c>
      <c r="D715" s="5" t="str">
        <f>HouseDrop!F712</f>
        <v>Estherville Lincoln</v>
      </c>
      <c r="F715" s="80">
        <f>HouseDrop!I712</f>
        <v>1376.9</v>
      </c>
      <c r="G715" s="80">
        <v>1</v>
      </c>
      <c r="I715" s="79">
        <f>HouseDrop!J712</f>
        <v>6682</v>
      </c>
      <c r="J715" s="79"/>
      <c r="K715" s="79">
        <f>HouseDrop!H712</f>
        <v>6664</v>
      </c>
      <c r="L715" s="79"/>
      <c r="M715" s="79">
        <f>HouseDrop!K712</f>
        <v>18</v>
      </c>
      <c r="N715">
        <f t="shared" si="22"/>
        <v>1</v>
      </c>
      <c r="O715">
        <f t="shared" si="23"/>
        <v>1</v>
      </c>
      <c r="P715">
        <v>1</v>
      </c>
    </row>
    <row r="716" spans="2:16" hidden="1" x14ac:dyDescent="0.3">
      <c r="B716" s="5" t="str">
        <f>HouseDrop!C713</f>
        <v>Wills, John</v>
      </c>
      <c r="D716" s="5" t="str">
        <f>HouseDrop!F713</f>
        <v>George-Little Rock</v>
      </c>
      <c r="F716" s="80">
        <f>HouseDrop!I713</f>
        <v>459</v>
      </c>
      <c r="G716" s="80">
        <v>1</v>
      </c>
      <c r="I716" s="79">
        <f>HouseDrop!J713</f>
        <v>6664</v>
      </c>
      <c r="J716" s="79"/>
      <c r="K716" s="79">
        <f>HouseDrop!H713</f>
        <v>6664</v>
      </c>
      <c r="L716" s="79"/>
      <c r="M716" s="79">
        <f>HouseDrop!K713</f>
        <v>0</v>
      </c>
      <c r="N716">
        <f t="shared" si="22"/>
        <v>0</v>
      </c>
      <c r="O716">
        <f t="shared" si="23"/>
        <v>1</v>
      </c>
      <c r="P716">
        <v>1</v>
      </c>
    </row>
    <row r="717" spans="2:16" hidden="1" x14ac:dyDescent="0.3">
      <c r="B717" s="5" t="str">
        <f>HouseDrop!C714</f>
        <v>Wills, John</v>
      </c>
      <c r="D717" s="5" t="str">
        <f>HouseDrop!F714</f>
        <v>Graettinger-Terril</v>
      </c>
      <c r="F717" s="80">
        <f>HouseDrop!I714</f>
        <v>376</v>
      </c>
      <c r="G717" s="80">
        <v>1</v>
      </c>
      <c r="I717" s="79">
        <f>HouseDrop!J714</f>
        <v>6679</v>
      </c>
      <c r="J717" s="79"/>
      <c r="K717" s="79">
        <f>HouseDrop!H714</f>
        <v>6664</v>
      </c>
      <c r="L717" s="79"/>
      <c r="M717" s="79">
        <f>HouseDrop!K714</f>
        <v>15</v>
      </c>
      <c r="N717">
        <f t="shared" si="22"/>
        <v>1</v>
      </c>
      <c r="O717">
        <f t="shared" si="23"/>
        <v>1</v>
      </c>
      <c r="P717">
        <v>1</v>
      </c>
    </row>
    <row r="718" spans="2:16" hidden="1" x14ac:dyDescent="0.3">
      <c r="B718" s="5" t="str">
        <f>HouseDrop!C715</f>
        <v>Wills, John</v>
      </c>
      <c r="D718" s="5" t="str">
        <f>HouseDrop!F715</f>
        <v>Harris-Lake Park</v>
      </c>
      <c r="F718" s="80">
        <f>HouseDrop!I715</f>
        <v>300.10000000000002</v>
      </c>
      <c r="G718" s="80">
        <v>1</v>
      </c>
      <c r="I718" s="79">
        <f>HouseDrop!J715</f>
        <v>6735</v>
      </c>
      <c r="J718" s="79"/>
      <c r="K718" s="79">
        <f>HouseDrop!H715</f>
        <v>6664</v>
      </c>
      <c r="L718" s="79"/>
      <c r="M718" s="79">
        <f>HouseDrop!K715</f>
        <v>71</v>
      </c>
      <c r="N718">
        <f t="shared" si="22"/>
        <v>1</v>
      </c>
      <c r="O718">
        <f t="shared" si="23"/>
        <v>1</v>
      </c>
      <c r="P718">
        <v>1</v>
      </c>
    </row>
    <row r="719" spans="2:16" hidden="1" x14ac:dyDescent="0.3">
      <c r="B719" s="5" t="str">
        <f>HouseDrop!C716</f>
        <v>Wills, John</v>
      </c>
      <c r="D719" s="5" t="str">
        <f>HouseDrop!F716</f>
        <v>Hartley-Melvin-Sanborn</v>
      </c>
      <c r="F719" s="80">
        <f>HouseDrop!I716</f>
        <v>637.6</v>
      </c>
      <c r="G719" s="80">
        <v>1</v>
      </c>
      <c r="I719" s="79">
        <f>HouseDrop!J716</f>
        <v>6711</v>
      </c>
      <c r="J719" s="79"/>
      <c r="K719" s="79">
        <f>HouseDrop!H716</f>
        <v>6664</v>
      </c>
      <c r="L719" s="79"/>
      <c r="M719" s="79">
        <f>HouseDrop!K716</f>
        <v>47</v>
      </c>
      <c r="N719">
        <f t="shared" si="22"/>
        <v>1</v>
      </c>
      <c r="O719">
        <f t="shared" si="23"/>
        <v>1</v>
      </c>
      <c r="P719">
        <v>1</v>
      </c>
    </row>
    <row r="720" spans="2:16" hidden="1" x14ac:dyDescent="0.3">
      <c r="B720" s="5" t="str">
        <f>HouseDrop!C717</f>
        <v>Wills, John</v>
      </c>
      <c r="D720" s="5" t="str">
        <f>HouseDrop!F717</f>
        <v>Okoboji</v>
      </c>
      <c r="F720" s="80">
        <f>HouseDrop!I717</f>
        <v>973.9</v>
      </c>
      <c r="G720" s="80">
        <v>1</v>
      </c>
      <c r="I720" s="79">
        <f>HouseDrop!J717</f>
        <v>6678</v>
      </c>
      <c r="J720" s="79"/>
      <c r="K720" s="79">
        <f>HouseDrop!H717</f>
        <v>6664</v>
      </c>
      <c r="L720" s="79"/>
      <c r="M720" s="79">
        <f>HouseDrop!K717</f>
        <v>14</v>
      </c>
      <c r="N720">
        <f t="shared" si="22"/>
        <v>1</v>
      </c>
      <c r="O720">
        <f t="shared" si="23"/>
        <v>1</v>
      </c>
      <c r="P720">
        <v>1</v>
      </c>
    </row>
    <row r="721" spans="2:16" hidden="1" x14ac:dyDescent="0.3">
      <c r="B721" s="5" t="str">
        <f>HouseDrop!C718</f>
        <v>Wills, John</v>
      </c>
      <c r="D721" s="5" t="str">
        <f>HouseDrop!F718</f>
        <v>Rock Valley</v>
      </c>
      <c r="F721" s="80">
        <f>HouseDrop!I718</f>
        <v>785.2</v>
      </c>
      <c r="G721" s="80">
        <v>1</v>
      </c>
      <c r="I721" s="79">
        <f>HouseDrop!J718</f>
        <v>6705</v>
      </c>
      <c r="J721" s="79"/>
      <c r="K721" s="79">
        <f>HouseDrop!H718</f>
        <v>6664</v>
      </c>
      <c r="L721" s="79"/>
      <c r="M721" s="79">
        <f>HouseDrop!K718</f>
        <v>41</v>
      </c>
      <c r="N721">
        <f t="shared" si="22"/>
        <v>1</v>
      </c>
      <c r="O721">
        <f t="shared" si="23"/>
        <v>1</v>
      </c>
      <c r="P721">
        <v>1</v>
      </c>
    </row>
    <row r="722" spans="2:16" hidden="1" x14ac:dyDescent="0.3">
      <c r="B722" s="5" t="str">
        <f>HouseDrop!C719</f>
        <v>Wills, John</v>
      </c>
      <c r="D722" s="5" t="str">
        <f>HouseDrop!F719</f>
        <v>Sheldon</v>
      </c>
      <c r="F722" s="80">
        <f>HouseDrop!I719</f>
        <v>1048</v>
      </c>
      <c r="G722" s="80">
        <v>1</v>
      </c>
      <c r="I722" s="79">
        <f>HouseDrop!J719</f>
        <v>6664</v>
      </c>
      <c r="J722" s="79"/>
      <c r="K722" s="79">
        <f>HouseDrop!H719</f>
        <v>6664</v>
      </c>
      <c r="L722" s="79"/>
      <c r="M722" s="79">
        <f>HouseDrop!K719</f>
        <v>0</v>
      </c>
      <c r="N722">
        <f t="shared" si="22"/>
        <v>0</v>
      </c>
      <c r="O722">
        <f t="shared" si="23"/>
        <v>1</v>
      </c>
      <c r="P722">
        <v>1</v>
      </c>
    </row>
    <row r="723" spans="2:16" hidden="1" x14ac:dyDescent="0.3">
      <c r="B723" s="5" t="str">
        <f>HouseDrop!C720</f>
        <v>Wills, John</v>
      </c>
      <c r="D723" s="5" t="str">
        <f>HouseDrop!F720</f>
        <v>Sibley-Ocheyedan</v>
      </c>
      <c r="F723" s="80">
        <f>HouseDrop!I720</f>
        <v>765.6</v>
      </c>
      <c r="G723" s="80">
        <v>1</v>
      </c>
      <c r="I723" s="79">
        <f>HouseDrop!J720</f>
        <v>6694</v>
      </c>
      <c r="J723" s="79"/>
      <c r="K723" s="79">
        <f>HouseDrop!H720</f>
        <v>6664</v>
      </c>
      <c r="L723" s="79"/>
      <c r="M723" s="79">
        <f>HouseDrop!K720</f>
        <v>30</v>
      </c>
      <c r="N723">
        <f t="shared" si="22"/>
        <v>1</v>
      </c>
      <c r="O723">
        <f t="shared" si="23"/>
        <v>1</v>
      </c>
      <c r="P723">
        <v>1</v>
      </c>
    </row>
    <row r="724" spans="2:16" hidden="1" x14ac:dyDescent="0.3">
      <c r="B724" s="5" t="str">
        <f>HouseDrop!C721</f>
        <v>Wills, John</v>
      </c>
      <c r="D724" s="5" t="str">
        <f>HouseDrop!F721</f>
        <v>Spirit Lake</v>
      </c>
      <c r="F724" s="80">
        <f>HouseDrop!I721</f>
        <v>1163.0999999999999</v>
      </c>
      <c r="G724" s="80">
        <v>1</v>
      </c>
      <c r="I724" s="79">
        <f>HouseDrop!J721</f>
        <v>6664</v>
      </c>
      <c r="J724" s="79"/>
      <c r="K724" s="79">
        <f>HouseDrop!H721</f>
        <v>6664</v>
      </c>
      <c r="L724" s="79"/>
      <c r="M724" s="79">
        <f>HouseDrop!K721</f>
        <v>0</v>
      </c>
      <c r="N724">
        <f t="shared" si="22"/>
        <v>0</v>
      </c>
      <c r="O724">
        <f t="shared" si="23"/>
        <v>1</v>
      </c>
      <c r="P724">
        <v>1</v>
      </c>
    </row>
    <row r="725" spans="2:16" hidden="1" x14ac:dyDescent="0.3">
      <c r="B725" s="5" t="str">
        <f>HouseDrop!C722</f>
        <v>Wills, John</v>
      </c>
      <c r="D725" s="5" t="str">
        <f>HouseDrop!F722</f>
        <v>West Lyon</v>
      </c>
      <c r="F725" s="80">
        <f>HouseDrop!I722</f>
        <v>929</v>
      </c>
      <c r="G725" s="80">
        <v>1</v>
      </c>
      <c r="I725" s="79">
        <f>HouseDrop!J722</f>
        <v>6664</v>
      </c>
      <c r="J725" s="79"/>
      <c r="K725" s="79">
        <f>HouseDrop!H722</f>
        <v>6664</v>
      </c>
      <c r="L725" s="79"/>
      <c r="M725" s="79">
        <f>HouseDrop!K722</f>
        <v>0</v>
      </c>
      <c r="N725">
        <f t="shared" si="22"/>
        <v>0</v>
      </c>
      <c r="O725">
        <f t="shared" si="23"/>
        <v>1</v>
      </c>
      <c r="P725">
        <v>1</v>
      </c>
    </row>
    <row r="726" spans="2:16" hidden="1" x14ac:dyDescent="0.3">
      <c r="B726" s="5" t="str">
        <f>HouseDrop!C723</f>
        <v>Winckler, Cindy</v>
      </c>
      <c r="D726" s="5" t="str">
        <f>HouseDrop!F723</f>
        <v>Davenport</v>
      </c>
      <c r="F726" s="80">
        <f>HouseDrop!I723</f>
        <v>15490</v>
      </c>
      <c r="G726" s="80">
        <v>1</v>
      </c>
      <c r="I726" s="79">
        <f>HouseDrop!J723</f>
        <v>6664</v>
      </c>
      <c r="J726" s="79"/>
      <c r="K726" s="79">
        <f>HouseDrop!H723</f>
        <v>6664</v>
      </c>
      <c r="L726" s="79"/>
      <c r="M726" s="79">
        <f>HouseDrop!K723</f>
        <v>0</v>
      </c>
      <c r="N726">
        <f t="shared" si="22"/>
        <v>0</v>
      </c>
      <c r="O726">
        <f t="shared" si="23"/>
        <v>1</v>
      </c>
      <c r="P726">
        <v>1</v>
      </c>
    </row>
    <row r="727" spans="2:16" hidden="1" x14ac:dyDescent="0.3">
      <c r="B727" s="5" t="str">
        <f>HouseDrop!C724</f>
        <v>Windschitl, Matt</v>
      </c>
      <c r="D727" s="5" t="str">
        <f>HouseDrop!F724</f>
        <v>Battle Creek-Ida Grove</v>
      </c>
      <c r="F727" s="80">
        <f>HouseDrop!I724</f>
        <v>642.1</v>
      </c>
      <c r="G727" s="80">
        <v>1</v>
      </c>
      <c r="I727" s="79">
        <f>HouseDrop!J724</f>
        <v>6664</v>
      </c>
      <c r="J727" s="79"/>
      <c r="K727" s="79">
        <f>HouseDrop!H724</f>
        <v>6664</v>
      </c>
      <c r="L727" s="79"/>
      <c r="M727" s="79">
        <f>HouseDrop!K724</f>
        <v>0</v>
      </c>
      <c r="N727">
        <f t="shared" si="22"/>
        <v>0</v>
      </c>
      <c r="O727">
        <f t="shared" si="23"/>
        <v>1</v>
      </c>
      <c r="P727">
        <v>1</v>
      </c>
    </row>
    <row r="728" spans="2:16" hidden="1" x14ac:dyDescent="0.3">
      <c r="B728" s="5" t="str">
        <f>HouseDrop!C725</f>
        <v>Windschitl, Matt</v>
      </c>
      <c r="D728" s="5" t="str">
        <f>HouseDrop!F725</f>
        <v>Charter Oak-Ute</v>
      </c>
      <c r="F728" s="80">
        <f>HouseDrop!I725</f>
        <v>271</v>
      </c>
      <c r="G728" s="80">
        <v>1</v>
      </c>
      <c r="I728" s="79">
        <f>HouseDrop!J725</f>
        <v>6681</v>
      </c>
      <c r="J728" s="79"/>
      <c r="K728" s="79">
        <f>HouseDrop!H725</f>
        <v>6664</v>
      </c>
      <c r="L728" s="79"/>
      <c r="M728" s="79">
        <f>HouseDrop!K725</f>
        <v>17</v>
      </c>
      <c r="N728">
        <f t="shared" si="22"/>
        <v>1</v>
      </c>
      <c r="O728">
        <f t="shared" si="23"/>
        <v>1</v>
      </c>
      <c r="P728">
        <v>1</v>
      </c>
    </row>
    <row r="729" spans="2:16" hidden="1" x14ac:dyDescent="0.3">
      <c r="B729" s="5" t="str">
        <f>HouseDrop!C726</f>
        <v>Windschitl, Matt</v>
      </c>
      <c r="D729" s="5" t="str">
        <f>HouseDrop!F726</f>
        <v>Denison</v>
      </c>
      <c r="F729" s="80">
        <f>HouseDrop!I726</f>
        <v>2064</v>
      </c>
      <c r="G729" s="80">
        <v>1</v>
      </c>
      <c r="I729" s="79">
        <f>HouseDrop!J726</f>
        <v>6664</v>
      </c>
      <c r="J729" s="79"/>
      <c r="K729" s="79">
        <f>HouseDrop!H726</f>
        <v>6664</v>
      </c>
      <c r="L729" s="79"/>
      <c r="M729" s="79">
        <f>HouseDrop!K726</f>
        <v>0</v>
      </c>
      <c r="N729">
        <f t="shared" si="22"/>
        <v>0</v>
      </c>
      <c r="O729">
        <f t="shared" si="23"/>
        <v>1</v>
      </c>
      <c r="P729">
        <v>1</v>
      </c>
    </row>
    <row r="730" spans="2:16" hidden="1" x14ac:dyDescent="0.3">
      <c r="B730" s="5" t="str">
        <f>HouseDrop!C727</f>
        <v>Windschitl, Matt</v>
      </c>
      <c r="D730" s="5" t="str">
        <f>HouseDrop!F727</f>
        <v>Boyer Valley</v>
      </c>
      <c r="F730" s="80">
        <f>HouseDrop!I727</f>
        <v>415.7</v>
      </c>
      <c r="G730" s="80">
        <v>1</v>
      </c>
      <c r="I730" s="79">
        <f>HouseDrop!J727</f>
        <v>6672</v>
      </c>
      <c r="J730" s="79"/>
      <c r="K730" s="79">
        <f>HouseDrop!H727</f>
        <v>6664</v>
      </c>
      <c r="L730" s="79"/>
      <c r="M730" s="79">
        <f>HouseDrop!K727</f>
        <v>8</v>
      </c>
      <c r="N730">
        <f t="shared" si="22"/>
        <v>1</v>
      </c>
      <c r="O730">
        <f t="shared" si="23"/>
        <v>1</v>
      </c>
      <c r="P730">
        <v>1</v>
      </c>
    </row>
    <row r="731" spans="2:16" hidden="1" x14ac:dyDescent="0.3">
      <c r="B731" s="5" t="str">
        <f>HouseDrop!C728</f>
        <v>Windschitl, Matt</v>
      </c>
      <c r="D731" s="5" t="str">
        <f>HouseDrop!F728</f>
        <v>River Valley</v>
      </c>
      <c r="F731" s="80">
        <f>HouseDrop!I728</f>
        <v>431.3</v>
      </c>
      <c r="G731" s="80">
        <v>1</v>
      </c>
      <c r="I731" s="79">
        <f>HouseDrop!J728</f>
        <v>6673</v>
      </c>
      <c r="J731" s="79"/>
      <c r="K731" s="79">
        <f>HouseDrop!H728</f>
        <v>6664</v>
      </c>
      <c r="L731" s="79"/>
      <c r="M731" s="79">
        <f>HouseDrop!K728</f>
        <v>9</v>
      </c>
      <c r="N731">
        <f t="shared" si="22"/>
        <v>1</v>
      </c>
      <c r="O731">
        <f t="shared" si="23"/>
        <v>1</v>
      </c>
      <c r="P731">
        <v>1</v>
      </c>
    </row>
    <row r="732" spans="2:16" hidden="1" x14ac:dyDescent="0.3">
      <c r="B732" s="5" t="str">
        <f>HouseDrop!C729</f>
        <v>Windschitl, Matt</v>
      </c>
      <c r="D732" s="5" t="str">
        <f>HouseDrop!F729</f>
        <v>Galva-Holstein</v>
      </c>
      <c r="F732" s="80">
        <f>HouseDrop!I729</f>
        <v>427</v>
      </c>
      <c r="G732" s="80">
        <v>1</v>
      </c>
      <c r="I732" s="79">
        <f>HouseDrop!J729</f>
        <v>6695</v>
      </c>
      <c r="J732" s="79"/>
      <c r="K732" s="79">
        <f>HouseDrop!H729</f>
        <v>6664</v>
      </c>
      <c r="L732" s="79"/>
      <c r="M732" s="79">
        <f>HouseDrop!K729</f>
        <v>31</v>
      </c>
      <c r="N732">
        <f t="shared" si="22"/>
        <v>1</v>
      </c>
      <c r="O732">
        <f t="shared" si="23"/>
        <v>1</v>
      </c>
      <c r="P732">
        <v>1</v>
      </c>
    </row>
    <row r="733" spans="2:16" hidden="1" x14ac:dyDescent="0.3">
      <c r="B733" s="5" t="str">
        <f>HouseDrop!C730</f>
        <v>Windschitl, Matt</v>
      </c>
      <c r="D733" s="5" t="str">
        <f>HouseDrop!F730</f>
        <v>Logan-Magnolia</v>
      </c>
      <c r="F733" s="80">
        <f>HouseDrop!I730</f>
        <v>552</v>
      </c>
      <c r="G733" s="80">
        <v>1</v>
      </c>
      <c r="I733" s="79">
        <f>HouseDrop!J730</f>
        <v>6670</v>
      </c>
      <c r="J733" s="79"/>
      <c r="K733" s="79">
        <f>HouseDrop!H730</f>
        <v>6664</v>
      </c>
      <c r="L733" s="79"/>
      <c r="M733" s="79">
        <f>HouseDrop!K730</f>
        <v>6</v>
      </c>
      <c r="N733">
        <f t="shared" si="22"/>
        <v>1</v>
      </c>
      <c r="O733">
        <f t="shared" si="23"/>
        <v>1</v>
      </c>
      <c r="P733">
        <v>1</v>
      </c>
    </row>
    <row r="734" spans="2:16" hidden="1" x14ac:dyDescent="0.3">
      <c r="B734" s="5" t="str">
        <f>HouseDrop!C731</f>
        <v>Windschitl, Matt</v>
      </c>
      <c r="D734" s="5" t="str">
        <f>HouseDrop!F731</f>
        <v>Maple Valley-Anthon Oto</v>
      </c>
      <c r="F734" s="80">
        <f>HouseDrop!I731</f>
        <v>679.4</v>
      </c>
      <c r="G734" s="80">
        <v>1</v>
      </c>
      <c r="I734" s="79">
        <f>HouseDrop!J731</f>
        <v>6771</v>
      </c>
      <c r="J734" s="79"/>
      <c r="K734" s="79">
        <f>HouseDrop!H731</f>
        <v>6664</v>
      </c>
      <c r="L734" s="79"/>
      <c r="M734" s="79">
        <f>HouseDrop!K731</f>
        <v>107</v>
      </c>
      <c r="N734">
        <f t="shared" si="22"/>
        <v>1</v>
      </c>
      <c r="O734">
        <f t="shared" si="23"/>
        <v>1</v>
      </c>
      <c r="P734">
        <v>1</v>
      </c>
    </row>
    <row r="735" spans="2:16" hidden="1" x14ac:dyDescent="0.3">
      <c r="B735" s="5" t="str">
        <f>HouseDrop!C732</f>
        <v>Windschitl, Matt</v>
      </c>
      <c r="D735" s="5" t="str">
        <f>HouseDrop!F732</f>
        <v>Missouri Valley</v>
      </c>
      <c r="F735" s="80">
        <f>HouseDrop!I732</f>
        <v>842.1</v>
      </c>
      <c r="G735" s="80">
        <v>1</v>
      </c>
      <c r="I735" s="79">
        <f>HouseDrop!J732</f>
        <v>6664</v>
      </c>
      <c r="J735" s="79"/>
      <c r="K735" s="79">
        <f>HouseDrop!H732</f>
        <v>6664</v>
      </c>
      <c r="L735" s="79"/>
      <c r="M735" s="79">
        <f>HouseDrop!K732</f>
        <v>0</v>
      </c>
      <c r="N735">
        <f t="shared" si="22"/>
        <v>0</v>
      </c>
      <c r="O735">
        <f t="shared" si="23"/>
        <v>1</v>
      </c>
      <c r="P735">
        <v>1</v>
      </c>
    </row>
    <row r="736" spans="2:16" hidden="1" x14ac:dyDescent="0.3">
      <c r="B736" s="5" t="str">
        <f>HouseDrop!C733</f>
        <v>Windschitl, Matt</v>
      </c>
      <c r="D736" s="5" t="str">
        <f>HouseDrop!F733</f>
        <v>Odebolt-Arthur</v>
      </c>
      <c r="F736" s="80">
        <f>HouseDrop!I733</f>
        <v>334.4</v>
      </c>
      <c r="G736" s="80">
        <v>1</v>
      </c>
      <c r="I736" s="79">
        <f>HouseDrop!J733</f>
        <v>6664</v>
      </c>
      <c r="J736" s="79"/>
      <c r="K736" s="79">
        <f>HouseDrop!H733</f>
        <v>6664</v>
      </c>
      <c r="L736" s="79"/>
      <c r="M736" s="79">
        <f>HouseDrop!K733</f>
        <v>0</v>
      </c>
      <c r="N736">
        <f t="shared" si="22"/>
        <v>0</v>
      </c>
      <c r="O736">
        <f t="shared" si="23"/>
        <v>1</v>
      </c>
      <c r="P736">
        <v>1</v>
      </c>
    </row>
    <row r="737" spans="2:16" hidden="1" x14ac:dyDescent="0.3">
      <c r="B737" s="5" t="str">
        <f>HouseDrop!C734</f>
        <v>Windschitl, Matt</v>
      </c>
      <c r="D737" s="5" t="str">
        <f>HouseDrop!F734</f>
        <v>Schaller-Crestland</v>
      </c>
      <c r="F737" s="80">
        <f>HouseDrop!I734</f>
        <v>354.1</v>
      </c>
      <c r="G737" s="80">
        <v>1</v>
      </c>
      <c r="I737" s="79">
        <f>HouseDrop!J734</f>
        <v>6731</v>
      </c>
      <c r="J737" s="79"/>
      <c r="K737" s="79">
        <f>HouseDrop!H734</f>
        <v>6664</v>
      </c>
      <c r="L737" s="79"/>
      <c r="M737" s="79">
        <f>HouseDrop!K734</f>
        <v>67</v>
      </c>
      <c r="N737">
        <f t="shared" si="22"/>
        <v>1</v>
      </c>
      <c r="O737">
        <f t="shared" si="23"/>
        <v>1</v>
      </c>
      <c r="P737">
        <v>1</v>
      </c>
    </row>
    <row r="738" spans="2:16" hidden="1" x14ac:dyDescent="0.3">
      <c r="B738" s="5" t="str">
        <f>HouseDrop!C735</f>
        <v>Windschitl, Matt</v>
      </c>
      <c r="D738" s="5" t="str">
        <f>HouseDrop!F735</f>
        <v>Schleswig</v>
      </c>
      <c r="F738" s="80">
        <f>HouseDrop!I735</f>
        <v>274.39999999999998</v>
      </c>
      <c r="G738" s="80">
        <v>1</v>
      </c>
      <c r="I738" s="79">
        <f>HouseDrop!J735</f>
        <v>6664</v>
      </c>
      <c r="J738" s="79"/>
      <c r="K738" s="79">
        <f>HouseDrop!H735</f>
        <v>6664</v>
      </c>
      <c r="L738" s="79"/>
      <c r="M738" s="79">
        <f>HouseDrop!K735</f>
        <v>0</v>
      </c>
      <c r="N738">
        <f t="shared" si="22"/>
        <v>0</v>
      </c>
      <c r="O738">
        <f t="shared" si="23"/>
        <v>1</v>
      </c>
      <c r="P738">
        <v>1</v>
      </c>
    </row>
    <row r="739" spans="2:16" hidden="1" x14ac:dyDescent="0.3">
      <c r="B739" s="5" t="str">
        <f>HouseDrop!C736</f>
        <v>Windschitl, Matt</v>
      </c>
      <c r="D739" s="5" t="str">
        <f>HouseDrop!F736</f>
        <v>West Harrison</v>
      </c>
      <c r="F739" s="80">
        <f>HouseDrop!I736</f>
        <v>343.7</v>
      </c>
      <c r="G739" s="80">
        <v>1</v>
      </c>
      <c r="I739" s="79">
        <f>HouseDrop!J736</f>
        <v>6834</v>
      </c>
      <c r="J739" s="79"/>
      <c r="K739" s="79">
        <f>HouseDrop!H736</f>
        <v>6664</v>
      </c>
      <c r="L739" s="79"/>
      <c r="M739" s="79">
        <f>HouseDrop!K736</f>
        <v>170</v>
      </c>
      <c r="N739">
        <f t="shared" si="22"/>
        <v>1</v>
      </c>
      <c r="O739">
        <f t="shared" si="23"/>
        <v>1</v>
      </c>
      <c r="P739">
        <v>1</v>
      </c>
    </row>
    <row r="740" spans="2:16" hidden="1" x14ac:dyDescent="0.3">
      <c r="B740" s="5" t="str">
        <f>HouseDrop!C737</f>
        <v>Windschitl, Matt</v>
      </c>
      <c r="D740" s="5" t="str">
        <f>HouseDrop!F737</f>
        <v>West Monona</v>
      </c>
      <c r="F740" s="80">
        <f>HouseDrop!I737</f>
        <v>649</v>
      </c>
      <c r="G740" s="80">
        <v>1</v>
      </c>
      <c r="I740" s="79">
        <f>HouseDrop!J737</f>
        <v>6673</v>
      </c>
      <c r="J740" s="79"/>
      <c r="K740" s="79">
        <f>HouseDrop!H737</f>
        <v>6664</v>
      </c>
      <c r="L740" s="79"/>
      <c r="M740" s="79">
        <f>HouseDrop!K737</f>
        <v>9</v>
      </c>
      <c r="N740">
        <f t="shared" si="22"/>
        <v>1</v>
      </c>
      <c r="O740">
        <f t="shared" si="23"/>
        <v>1</v>
      </c>
      <c r="P740">
        <v>1</v>
      </c>
    </row>
    <row r="741" spans="2:16" hidden="1" x14ac:dyDescent="0.3">
      <c r="B741" s="5" t="str">
        <f>HouseDrop!C738</f>
        <v>Windschitl, Matt</v>
      </c>
      <c r="D741" s="5" t="str">
        <f>HouseDrop!F738</f>
        <v>Westwood</v>
      </c>
      <c r="F741" s="80">
        <f>HouseDrop!I738</f>
        <v>541</v>
      </c>
      <c r="G741" s="80">
        <v>1</v>
      </c>
      <c r="I741" s="79">
        <f>HouseDrop!J738</f>
        <v>6693</v>
      </c>
      <c r="J741" s="79"/>
      <c r="K741" s="79">
        <f>HouseDrop!H738</f>
        <v>6664</v>
      </c>
      <c r="L741" s="79"/>
      <c r="M741" s="79">
        <f>HouseDrop!K738</f>
        <v>29</v>
      </c>
      <c r="N741">
        <f t="shared" si="22"/>
        <v>1</v>
      </c>
      <c r="O741">
        <f t="shared" si="23"/>
        <v>1</v>
      </c>
      <c r="P741">
        <v>1</v>
      </c>
    </row>
    <row r="742" spans="2:16" hidden="1" x14ac:dyDescent="0.3">
      <c r="B742" s="5" t="str">
        <f>HouseDrop!C739</f>
        <v>Windschitl, Matt</v>
      </c>
      <c r="D742" s="5" t="str">
        <f>HouseDrop!F739</f>
        <v>Whiting</v>
      </c>
      <c r="F742" s="80">
        <f>HouseDrop!I739</f>
        <v>192</v>
      </c>
      <c r="G742" s="80">
        <v>1</v>
      </c>
      <c r="I742" s="79">
        <f>HouseDrop!J739</f>
        <v>6664</v>
      </c>
      <c r="J742" s="79"/>
      <c r="K742" s="79">
        <f>HouseDrop!H739</f>
        <v>6664</v>
      </c>
      <c r="L742" s="79"/>
      <c r="M742" s="79">
        <f>HouseDrop!K739</f>
        <v>0</v>
      </c>
      <c r="N742">
        <f t="shared" si="22"/>
        <v>0</v>
      </c>
      <c r="O742">
        <f t="shared" si="23"/>
        <v>1</v>
      </c>
      <c r="P742">
        <v>1</v>
      </c>
    </row>
    <row r="743" spans="2:16" hidden="1" x14ac:dyDescent="0.3">
      <c r="B743" s="5" t="str">
        <f>HouseDrop!C740</f>
        <v>Windschitl, Matt</v>
      </c>
      <c r="D743" s="5" t="str">
        <f>HouseDrop!F740</f>
        <v>Woodbine</v>
      </c>
      <c r="F743" s="80">
        <f>HouseDrop!I740</f>
        <v>479.1</v>
      </c>
      <c r="G743" s="80">
        <v>1</v>
      </c>
      <c r="I743" s="79">
        <f>HouseDrop!J740</f>
        <v>6664</v>
      </c>
      <c r="J743" s="79"/>
      <c r="K743" s="79">
        <f>HouseDrop!H740</f>
        <v>6664</v>
      </c>
      <c r="L743" s="79"/>
      <c r="M743" s="79">
        <f>HouseDrop!K740</f>
        <v>0</v>
      </c>
      <c r="N743">
        <f t="shared" si="22"/>
        <v>0</v>
      </c>
      <c r="O743">
        <f t="shared" si="23"/>
        <v>1</v>
      </c>
      <c r="P743">
        <v>1</v>
      </c>
    </row>
    <row r="744" spans="2:16" hidden="1" x14ac:dyDescent="0.3">
      <c r="B744" s="5" t="str">
        <f>HouseDrop!C741</f>
        <v>Wolfe, Mary</v>
      </c>
      <c r="D744" s="5" t="str">
        <f>HouseDrop!F741</f>
        <v>Camanche</v>
      </c>
      <c r="F744" s="80">
        <f>HouseDrop!I741</f>
        <v>861.2</v>
      </c>
      <c r="G744" s="80">
        <v>1</v>
      </c>
      <c r="I744" s="79">
        <f>HouseDrop!J741</f>
        <v>6664</v>
      </c>
      <c r="J744" s="79"/>
      <c r="K744" s="79">
        <f>HouseDrop!H741</f>
        <v>6664</v>
      </c>
      <c r="L744" s="79"/>
      <c r="M744" s="79">
        <f>HouseDrop!K741</f>
        <v>0</v>
      </c>
      <c r="N744">
        <f t="shared" si="22"/>
        <v>0</v>
      </c>
      <c r="O744">
        <f t="shared" si="23"/>
        <v>1</v>
      </c>
      <c r="P744">
        <v>1</v>
      </c>
    </row>
    <row r="745" spans="2:16" hidden="1" x14ac:dyDescent="0.3">
      <c r="B745" s="5" t="str">
        <f>HouseDrop!C742</f>
        <v>Wolfe, Mary</v>
      </c>
      <c r="D745" s="5" t="str">
        <f>HouseDrop!F742</f>
        <v>Central DeWitt</v>
      </c>
      <c r="F745" s="80">
        <f>HouseDrop!I742</f>
        <v>1462.5</v>
      </c>
      <c r="G745" s="80">
        <v>1</v>
      </c>
      <c r="I745" s="79">
        <f>HouseDrop!J742</f>
        <v>6664</v>
      </c>
      <c r="J745" s="79"/>
      <c r="K745" s="79">
        <f>HouseDrop!H742</f>
        <v>6664</v>
      </c>
      <c r="L745" s="79"/>
      <c r="M745" s="79">
        <f>HouseDrop!K742</f>
        <v>0</v>
      </c>
      <c r="N745">
        <f t="shared" si="22"/>
        <v>0</v>
      </c>
      <c r="O745">
        <f t="shared" si="23"/>
        <v>1</v>
      </c>
      <c r="P745">
        <v>1</v>
      </c>
    </row>
    <row r="746" spans="2:16" hidden="1" x14ac:dyDescent="0.3">
      <c r="B746" s="5" t="str">
        <f>HouseDrop!C743</f>
        <v>Wolfe, Mary</v>
      </c>
      <c r="D746" s="5" t="str">
        <f>HouseDrop!F743</f>
        <v>Clinton</v>
      </c>
      <c r="F746" s="80">
        <f>HouseDrop!I743</f>
        <v>3784.8</v>
      </c>
      <c r="G746" s="80">
        <v>1</v>
      </c>
      <c r="I746" s="79">
        <f>HouseDrop!J743</f>
        <v>6710</v>
      </c>
      <c r="J746" s="79"/>
      <c r="K746" s="79">
        <f>HouseDrop!H743</f>
        <v>6664</v>
      </c>
      <c r="L746" s="79"/>
      <c r="M746" s="79">
        <f>HouseDrop!K743</f>
        <v>46</v>
      </c>
      <c r="N746">
        <f t="shared" si="22"/>
        <v>1</v>
      </c>
      <c r="O746">
        <f t="shared" si="23"/>
        <v>1</v>
      </c>
      <c r="P746">
        <v>1</v>
      </c>
    </row>
    <row r="747" spans="2:16" hidden="1" x14ac:dyDescent="0.3">
      <c r="B747" s="5" t="str">
        <f>HouseDrop!C744</f>
        <v>Wolfe, Mary</v>
      </c>
      <c r="D747" s="5" t="str">
        <f>HouseDrop!F744</f>
        <v>Easton Valley</v>
      </c>
      <c r="F747" s="80">
        <f>HouseDrop!I744</f>
        <v>615.5</v>
      </c>
      <c r="G747" s="80">
        <v>1</v>
      </c>
      <c r="I747" s="79">
        <f>HouseDrop!J744</f>
        <v>6664</v>
      </c>
      <c r="J747" s="79"/>
      <c r="K747" s="79">
        <f>HouseDrop!H744</f>
        <v>6664</v>
      </c>
      <c r="L747" s="79"/>
      <c r="M747" s="79">
        <f>HouseDrop!K744</f>
        <v>0</v>
      </c>
      <c r="N747">
        <f t="shared" si="22"/>
        <v>0</v>
      </c>
      <c r="O747">
        <f t="shared" si="23"/>
        <v>1</v>
      </c>
      <c r="P747">
        <v>1</v>
      </c>
    </row>
    <row r="748" spans="2:16" hidden="1" x14ac:dyDescent="0.3">
      <c r="B748" s="5" t="str">
        <f>HouseDrop!C745</f>
        <v>Wolfe, Mary</v>
      </c>
      <c r="D748" s="5" t="str">
        <f>HouseDrop!F745</f>
        <v>Northeast</v>
      </c>
      <c r="F748" s="80">
        <f>HouseDrop!I745</f>
        <v>524.70000000000005</v>
      </c>
      <c r="G748" s="80">
        <v>1</v>
      </c>
      <c r="I748" s="79">
        <f>HouseDrop!J745</f>
        <v>6784</v>
      </c>
      <c r="J748" s="79"/>
      <c r="K748" s="79">
        <f>HouseDrop!H745</f>
        <v>6664</v>
      </c>
      <c r="L748" s="79"/>
      <c r="M748" s="79">
        <f>HouseDrop!K745</f>
        <v>120</v>
      </c>
      <c r="N748">
        <f t="shared" si="22"/>
        <v>1</v>
      </c>
      <c r="O748">
        <f t="shared" si="23"/>
        <v>1</v>
      </c>
      <c r="P748">
        <v>1</v>
      </c>
    </row>
    <row r="749" spans="2:16" hidden="1" x14ac:dyDescent="0.3">
      <c r="B749" s="5" t="str">
        <f>HouseDrop!C746</f>
        <v>Worthan, Gary</v>
      </c>
      <c r="D749" s="5" t="str">
        <f>HouseDrop!F746</f>
        <v>Albert City-Truesdale</v>
      </c>
      <c r="F749" s="80">
        <f>HouseDrop!I746</f>
        <v>203.2</v>
      </c>
      <c r="G749" s="80">
        <v>1</v>
      </c>
      <c r="I749" s="79">
        <f>HouseDrop!J746</f>
        <v>6745</v>
      </c>
      <c r="J749" s="79"/>
      <c r="K749" s="79">
        <f>HouseDrop!H746</f>
        <v>6664</v>
      </c>
      <c r="L749" s="79"/>
      <c r="M749" s="79">
        <f>HouseDrop!K746</f>
        <v>81</v>
      </c>
      <c r="N749">
        <f t="shared" si="22"/>
        <v>1</v>
      </c>
      <c r="O749">
        <f t="shared" si="23"/>
        <v>1</v>
      </c>
      <c r="P749">
        <v>1</v>
      </c>
    </row>
    <row r="750" spans="2:16" hidden="1" x14ac:dyDescent="0.3">
      <c r="B750" s="5" t="str">
        <f>HouseDrop!C747</f>
        <v>Worthan, Gary</v>
      </c>
      <c r="D750" s="5" t="str">
        <f>HouseDrop!F747</f>
        <v>Alta</v>
      </c>
      <c r="F750" s="80">
        <f>HouseDrop!I747</f>
        <v>517.29999999999995</v>
      </c>
      <c r="G750" s="80">
        <v>1</v>
      </c>
      <c r="I750" s="79">
        <f>HouseDrop!J747</f>
        <v>6664</v>
      </c>
      <c r="J750" s="79"/>
      <c r="K750" s="79">
        <f>HouseDrop!H747</f>
        <v>6664</v>
      </c>
      <c r="L750" s="79"/>
      <c r="M750" s="79">
        <f>HouseDrop!K747</f>
        <v>0</v>
      </c>
      <c r="N750">
        <f t="shared" si="22"/>
        <v>0</v>
      </c>
      <c r="O750">
        <f t="shared" si="23"/>
        <v>1</v>
      </c>
      <c r="P750">
        <v>1</v>
      </c>
    </row>
    <row r="751" spans="2:16" hidden="1" x14ac:dyDescent="0.3">
      <c r="B751" s="5" t="str">
        <f>HouseDrop!C748</f>
        <v>Worthan, Gary</v>
      </c>
      <c r="D751" s="5" t="str">
        <f>HouseDrop!F748</f>
        <v>Aurelia</v>
      </c>
      <c r="F751" s="80">
        <f>HouseDrop!I748</f>
        <v>237.1</v>
      </c>
      <c r="G751" s="80">
        <v>1</v>
      </c>
      <c r="I751" s="79">
        <f>HouseDrop!J748</f>
        <v>6731</v>
      </c>
      <c r="J751" s="79"/>
      <c r="K751" s="79">
        <f>HouseDrop!H748</f>
        <v>6664</v>
      </c>
      <c r="L751" s="79"/>
      <c r="M751" s="79">
        <f>HouseDrop!K748</f>
        <v>67</v>
      </c>
      <c r="N751">
        <f t="shared" si="22"/>
        <v>1</v>
      </c>
      <c r="O751">
        <f t="shared" si="23"/>
        <v>1</v>
      </c>
      <c r="P751">
        <v>1</v>
      </c>
    </row>
    <row r="752" spans="2:16" hidden="1" x14ac:dyDescent="0.3">
      <c r="B752" s="5" t="str">
        <f>HouseDrop!C749</f>
        <v>Worthan, Gary</v>
      </c>
      <c r="D752" s="5" t="str">
        <f>HouseDrop!F749</f>
        <v>Galva-Holstein</v>
      </c>
      <c r="F752" s="80">
        <f>HouseDrop!I749</f>
        <v>427</v>
      </c>
      <c r="G752" s="80">
        <v>1</v>
      </c>
      <c r="I752" s="79">
        <f>HouseDrop!J749</f>
        <v>6695</v>
      </c>
      <c r="J752" s="79"/>
      <c r="K752" s="79">
        <f>HouseDrop!H749</f>
        <v>6664</v>
      </c>
      <c r="L752" s="79"/>
      <c r="M752" s="79">
        <f>HouseDrop!K749</f>
        <v>31</v>
      </c>
      <c r="N752">
        <f t="shared" si="22"/>
        <v>1</v>
      </c>
      <c r="O752">
        <f t="shared" si="23"/>
        <v>1</v>
      </c>
      <c r="P752">
        <v>1</v>
      </c>
    </row>
    <row r="753" spans="2:16" hidden="1" x14ac:dyDescent="0.3">
      <c r="B753" s="5" t="str">
        <f>HouseDrop!C750</f>
        <v>Worthan, Gary</v>
      </c>
      <c r="D753" s="5" t="str">
        <f>HouseDrop!F750</f>
        <v>Laurens-Marathon</v>
      </c>
      <c r="F753" s="80">
        <f>HouseDrop!I750</f>
        <v>291</v>
      </c>
      <c r="G753" s="80">
        <v>1</v>
      </c>
      <c r="I753" s="79">
        <f>HouseDrop!J750</f>
        <v>6664</v>
      </c>
      <c r="J753" s="79"/>
      <c r="K753" s="79">
        <f>HouseDrop!H750</f>
        <v>6664</v>
      </c>
      <c r="L753" s="79"/>
      <c r="M753" s="79">
        <f>HouseDrop!K750</f>
        <v>0</v>
      </c>
      <c r="N753">
        <f t="shared" si="22"/>
        <v>0</v>
      </c>
      <c r="O753">
        <f t="shared" si="23"/>
        <v>1</v>
      </c>
      <c r="P753">
        <v>1</v>
      </c>
    </row>
    <row r="754" spans="2:16" hidden="1" x14ac:dyDescent="0.3">
      <c r="B754" s="5" t="str">
        <f>HouseDrop!C751</f>
        <v>Worthan, Gary</v>
      </c>
      <c r="D754" s="5" t="str">
        <f>HouseDrop!F751</f>
        <v>Newell-Fonda</v>
      </c>
      <c r="F754" s="80">
        <f>HouseDrop!I751</f>
        <v>470.8</v>
      </c>
      <c r="G754" s="80">
        <v>1</v>
      </c>
      <c r="I754" s="79">
        <f>HouseDrop!J751</f>
        <v>6753</v>
      </c>
      <c r="J754" s="79"/>
      <c r="K754" s="79">
        <f>HouseDrop!H751</f>
        <v>6664</v>
      </c>
      <c r="L754" s="79"/>
      <c r="M754" s="79">
        <f>HouseDrop!K751</f>
        <v>89</v>
      </c>
      <c r="N754">
        <f t="shared" si="22"/>
        <v>1</v>
      </c>
      <c r="O754">
        <f t="shared" si="23"/>
        <v>1</v>
      </c>
      <c r="P754">
        <v>1</v>
      </c>
    </row>
    <row r="755" spans="2:16" hidden="1" x14ac:dyDescent="0.3">
      <c r="B755" s="5" t="str">
        <f>HouseDrop!C752</f>
        <v>Worthan, Gary</v>
      </c>
      <c r="D755" s="5" t="str">
        <f>HouseDrop!F752</f>
        <v>Odebolt-Arthur</v>
      </c>
      <c r="F755" s="80">
        <f>HouseDrop!I752</f>
        <v>334.4</v>
      </c>
      <c r="G755" s="80">
        <v>1</v>
      </c>
      <c r="I755" s="79">
        <f>HouseDrop!J752</f>
        <v>6664</v>
      </c>
      <c r="J755" s="79"/>
      <c r="K755" s="79">
        <f>HouseDrop!H752</f>
        <v>6664</v>
      </c>
      <c r="L755" s="79"/>
      <c r="M755" s="79">
        <f>HouseDrop!K752</f>
        <v>0</v>
      </c>
      <c r="N755">
        <f t="shared" si="22"/>
        <v>0</v>
      </c>
      <c r="O755">
        <f t="shared" si="23"/>
        <v>1</v>
      </c>
      <c r="P755">
        <v>1</v>
      </c>
    </row>
    <row r="756" spans="2:16" hidden="1" x14ac:dyDescent="0.3">
      <c r="B756" s="5" t="str">
        <f>HouseDrop!C753</f>
        <v>Worthan, Gary</v>
      </c>
      <c r="D756" s="5" t="str">
        <f>HouseDrop!F753</f>
        <v>Schaller-Crestland</v>
      </c>
      <c r="F756" s="80">
        <f>HouseDrop!I753</f>
        <v>354.1</v>
      </c>
      <c r="G756" s="80">
        <v>1</v>
      </c>
      <c r="I756" s="79">
        <f>HouseDrop!J753</f>
        <v>6731</v>
      </c>
      <c r="J756" s="79"/>
      <c r="K756" s="79">
        <f>HouseDrop!H753</f>
        <v>6664</v>
      </c>
      <c r="L756" s="79"/>
      <c r="M756" s="79">
        <f>HouseDrop!K753</f>
        <v>67</v>
      </c>
      <c r="N756">
        <f t="shared" si="22"/>
        <v>1</v>
      </c>
      <c r="O756">
        <f t="shared" si="23"/>
        <v>1</v>
      </c>
      <c r="P756">
        <v>1</v>
      </c>
    </row>
    <row r="757" spans="2:16" hidden="1" x14ac:dyDescent="0.3">
      <c r="B757" s="5" t="str">
        <f>HouseDrop!C754</f>
        <v>Worthan, Gary</v>
      </c>
      <c r="D757" s="5" t="str">
        <f>HouseDrop!F754</f>
        <v>Sioux Central</v>
      </c>
      <c r="F757" s="80">
        <f>HouseDrop!I754</f>
        <v>473</v>
      </c>
      <c r="G757" s="80">
        <v>1</v>
      </c>
      <c r="I757" s="79">
        <f>HouseDrop!J754</f>
        <v>6679</v>
      </c>
      <c r="J757" s="79"/>
      <c r="K757" s="79">
        <f>HouseDrop!H754</f>
        <v>6664</v>
      </c>
      <c r="L757" s="79"/>
      <c r="M757" s="79">
        <f>HouseDrop!K754</f>
        <v>15</v>
      </c>
      <c r="N757">
        <f t="shared" si="22"/>
        <v>1</v>
      </c>
      <c r="O757">
        <f t="shared" si="23"/>
        <v>1</v>
      </c>
      <c r="P757">
        <v>1</v>
      </c>
    </row>
    <row r="758" spans="2:16" hidden="1" x14ac:dyDescent="0.3">
      <c r="B758" s="5" t="str">
        <f>HouseDrop!C755</f>
        <v>Worthan, Gary</v>
      </c>
      <c r="D758" s="5" t="str">
        <f>HouseDrop!F755</f>
        <v>South Central Calhoun</v>
      </c>
      <c r="F758" s="80">
        <f>HouseDrop!I755</f>
        <v>920.1</v>
      </c>
      <c r="G758" s="80">
        <v>1</v>
      </c>
      <c r="I758" s="79">
        <f>HouseDrop!J755</f>
        <v>6697</v>
      </c>
      <c r="J758" s="79"/>
      <c r="K758" s="79">
        <f>HouseDrop!H755</f>
        <v>6664</v>
      </c>
      <c r="L758" s="79"/>
      <c r="M758" s="79">
        <f>HouseDrop!K755</f>
        <v>33</v>
      </c>
      <c r="N758">
        <f t="shared" si="22"/>
        <v>1</v>
      </c>
      <c r="O758">
        <f t="shared" si="23"/>
        <v>1</v>
      </c>
      <c r="P758">
        <v>1</v>
      </c>
    </row>
    <row r="759" spans="2:16" hidden="1" x14ac:dyDescent="0.3">
      <c r="B759" s="5" t="str">
        <f>HouseDrop!C756</f>
        <v>Worthan, Gary</v>
      </c>
      <c r="D759" s="5" t="str">
        <f>HouseDrop!F756</f>
        <v>Storm Lake</v>
      </c>
      <c r="F759" s="80">
        <f>HouseDrop!I756</f>
        <v>2292.9</v>
      </c>
      <c r="G759" s="80">
        <v>1</v>
      </c>
      <c r="I759" s="79">
        <f>HouseDrop!J756</f>
        <v>6664</v>
      </c>
      <c r="J759" s="79"/>
      <c r="K759" s="79">
        <f>HouseDrop!H756</f>
        <v>6664</v>
      </c>
      <c r="L759" s="79"/>
      <c r="M759" s="79">
        <f>HouseDrop!K756</f>
        <v>0</v>
      </c>
      <c r="N759">
        <f t="shared" si="22"/>
        <v>0</v>
      </c>
      <c r="O759">
        <f t="shared" si="23"/>
        <v>1</v>
      </c>
      <c r="P759">
        <v>1</v>
      </c>
    </row>
    <row r="760" spans="2:16" hidden="1" x14ac:dyDescent="0.3">
      <c r="B760" s="5" t="str">
        <f>HouseDrop!C757</f>
        <v>Worthan, Gary</v>
      </c>
      <c r="D760" s="5" t="str">
        <f>HouseDrop!F757</f>
        <v>East Sac County</v>
      </c>
      <c r="F760" s="80">
        <f>HouseDrop!I757</f>
        <v>870.6</v>
      </c>
      <c r="G760" s="80">
        <v>1</v>
      </c>
      <c r="I760" s="79">
        <f>HouseDrop!J757</f>
        <v>6677</v>
      </c>
      <c r="J760" s="79"/>
      <c r="K760" s="79">
        <f>HouseDrop!H757</f>
        <v>6664</v>
      </c>
      <c r="L760" s="79"/>
      <c r="M760" s="79">
        <f>HouseDrop!K757</f>
        <v>13</v>
      </c>
      <c r="N760">
        <f t="shared" si="22"/>
        <v>1</v>
      </c>
      <c r="O760">
        <f t="shared" si="23"/>
        <v>1</v>
      </c>
      <c r="P760">
        <v>1</v>
      </c>
    </row>
    <row r="761" spans="2:16" hidden="1" x14ac:dyDescent="0.3">
      <c r="B761" s="5" t="str">
        <f>HouseDrop!C758</f>
        <v>Zumbach, Louie</v>
      </c>
      <c r="D761" s="5" t="str">
        <f>HouseDrop!F758</f>
        <v>Alburnett</v>
      </c>
      <c r="F761" s="80">
        <f>HouseDrop!I758</f>
        <v>515.29999999999995</v>
      </c>
      <c r="G761" s="80">
        <v>1</v>
      </c>
      <c r="I761" s="79">
        <f>HouseDrop!J758</f>
        <v>6664</v>
      </c>
      <c r="J761" s="79"/>
      <c r="K761" s="79">
        <f>HouseDrop!H758</f>
        <v>6664</v>
      </c>
      <c r="L761" s="79"/>
      <c r="M761" s="79">
        <f>HouseDrop!K758</f>
        <v>0</v>
      </c>
      <c r="N761">
        <f t="shared" si="22"/>
        <v>0</v>
      </c>
      <c r="O761">
        <f t="shared" si="23"/>
        <v>1</v>
      </c>
      <c r="P761">
        <v>1</v>
      </c>
    </row>
    <row r="762" spans="2:16" hidden="1" x14ac:dyDescent="0.3">
      <c r="B762" s="5" t="str">
        <f>HouseDrop!C759</f>
        <v>Zumbach, Louie</v>
      </c>
      <c r="D762" s="5" t="str">
        <f>HouseDrop!F759</f>
        <v>Anamosa</v>
      </c>
      <c r="F762" s="80">
        <f>HouseDrop!I759</f>
        <v>1258.3</v>
      </c>
      <c r="G762" s="80">
        <v>1</v>
      </c>
      <c r="I762" s="79">
        <f>HouseDrop!J759</f>
        <v>6681</v>
      </c>
      <c r="J762" s="79"/>
      <c r="K762" s="79">
        <f>HouseDrop!H759</f>
        <v>6664</v>
      </c>
      <c r="L762" s="79"/>
      <c r="M762" s="79">
        <f>HouseDrop!K759</f>
        <v>17</v>
      </c>
      <c r="N762">
        <f t="shared" si="22"/>
        <v>1</v>
      </c>
      <c r="O762">
        <f t="shared" si="23"/>
        <v>1</v>
      </c>
      <c r="P762">
        <v>1</v>
      </c>
    </row>
    <row r="763" spans="2:16" hidden="1" x14ac:dyDescent="0.3">
      <c r="B763" s="5" t="str">
        <f>HouseDrop!C760</f>
        <v>Zumbach, Louie</v>
      </c>
      <c r="D763" s="5" t="str">
        <f>HouseDrop!F760</f>
        <v>Cedar Rapids</v>
      </c>
      <c r="F763" s="80">
        <f>HouseDrop!I760</f>
        <v>17091.7</v>
      </c>
      <c r="G763" s="80">
        <v>1</v>
      </c>
      <c r="I763" s="79">
        <f>HouseDrop!J760</f>
        <v>6664</v>
      </c>
      <c r="J763" s="79"/>
      <c r="K763" s="79">
        <f>HouseDrop!H760</f>
        <v>6664</v>
      </c>
      <c r="L763" s="79"/>
      <c r="M763" s="79">
        <f>HouseDrop!K760</f>
        <v>0</v>
      </c>
      <c r="N763">
        <f t="shared" si="22"/>
        <v>0</v>
      </c>
      <c r="O763">
        <f t="shared" si="23"/>
        <v>1</v>
      </c>
      <c r="P763">
        <v>1</v>
      </c>
    </row>
    <row r="764" spans="2:16" hidden="1" x14ac:dyDescent="0.3">
      <c r="B764" s="5" t="str">
        <f>HouseDrop!C761</f>
        <v>Zumbach, Louie</v>
      </c>
      <c r="D764" s="5" t="str">
        <f>HouseDrop!F761</f>
        <v>Center Point-Urbana</v>
      </c>
      <c r="F764" s="80">
        <f>HouseDrop!I761</f>
        <v>1364.1</v>
      </c>
      <c r="G764" s="80">
        <v>1</v>
      </c>
      <c r="I764" s="79">
        <f>HouseDrop!J761</f>
        <v>6664</v>
      </c>
      <c r="J764" s="79"/>
      <c r="K764" s="79">
        <f>HouseDrop!H761</f>
        <v>6664</v>
      </c>
      <c r="L764" s="79"/>
      <c r="M764" s="79">
        <f>HouseDrop!K761</f>
        <v>0</v>
      </c>
      <c r="N764">
        <f t="shared" si="22"/>
        <v>0</v>
      </c>
      <c r="O764">
        <f t="shared" si="23"/>
        <v>1</v>
      </c>
      <c r="P764">
        <v>1</v>
      </c>
    </row>
    <row r="765" spans="2:16" hidden="1" x14ac:dyDescent="0.3">
      <c r="B765" s="5" t="str">
        <f>HouseDrop!C762</f>
        <v>Zumbach, Louie</v>
      </c>
      <c r="D765" s="5" t="str">
        <f>HouseDrop!F762</f>
        <v>Central City</v>
      </c>
      <c r="F765" s="80">
        <f>HouseDrop!I762</f>
        <v>478.8</v>
      </c>
      <c r="G765" s="80">
        <v>1</v>
      </c>
      <c r="I765" s="79">
        <f>HouseDrop!J762</f>
        <v>6725</v>
      </c>
      <c r="J765" s="79"/>
      <c r="K765" s="79">
        <f>HouseDrop!H762</f>
        <v>6664</v>
      </c>
      <c r="L765" s="79"/>
      <c r="M765" s="79">
        <f>HouseDrop!K762</f>
        <v>61</v>
      </c>
      <c r="N765">
        <f t="shared" si="22"/>
        <v>1</v>
      </c>
      <c r="O765">
        <f t="shared" si="23"/>
        <v>1</v>
      </c>
      <c r="P765">
        <v>1</v>
      </c>
    </row>
    <row r="766" spans="2:16" hidden="1" x14ac:dyDescent="0.3">
      <c r="B766" s="5" t="str">
        <f>HouseDrop!C763</f>
        <v>Zumbach, Louie</v>
      </c>
      <c r="D766" s="5" t="str">
        <f>HouseDrop!F763</f>
        <v>East Buchanan</v>
      </c>
      <c r="F766" s="80">
        <f>HouseDrop!I763</f>
        <v>582.6</v>
      </c>
      <c r="G766" s="80">
        <v>1</v>
      </c>
      <c r="I766" s="79">
        <f>HouseDrop!J763</f>
        <v>6664</v>
      </c>
      <c r="J766" s="79"/>
      <c r="K766" s="79">
        <f>HouseDrop!H763</f>
        <v>6664</v>
      </c>
      <c r="L766" s="79"/>
      <c r="M766" s="79">
        <f>HouseDrop!K763</f>
        <v>0</v>
      </c>
      <c r="N766">
        <f t="shared" si="22"/>
        <v>0</v>
      </c>
      <c r="O766">
        <f t="shared" si="23"/>
        <v>1</v>
      </c>
      <c r="P766">
        <v>1</v>
      </c>
    </row>
    <row r="767" spans="2:16" hidden="1" x14ac:dyDescent="0.3">
      <c r="B767" s="5" t="str">
        <f>HouseDrop!C764</f>
        <v>Zumbach, Louie</v>
      </c>
      <c r="D767" s="5" t="str">
        <f>HouseDrop!F764</f>
        <v>Independence</v>
      </c>
      <c r="F767" s="80">
        <f>HouseDrop!I764</f>
        <v>1412</v>
      </c>
      <c r="G767" s="80">
        <v>1</v>
      </c>
      <c r="I767" s="79">
        <f>HouseDrop!J764</f>
        <v>6664</v>
      </c>
      <c r="J767" s="79"/>
      <c r="K767" s="79">
        <f>HouseDrop!H764</f>
        <v>6664</v>
      </c>
      <c r="L767" s="79"/>
      <c r="M767" s="79">
        <f>HouseDrop!K764</f>
        <v>0</v>
      </c>
      <c r="N767">
        <f t="shared" si="22"/>
        <v>0</v>
      </c>
      <c r="O767">
        <f t="shared" si="23"/>
        <v>1</v>
      </c>
      <c r="P767">
        <v>1</v>
      </c>
    </row>
    <row r="768" spans="2:16" hidden="1" x14ac:dyDescent="0.3">
      <c r="B768" s="5" t="str">
        <f>HouseDrop!C765</f>
        <v>Zumbach, Louie</v>
      </c>
      <c r="D768" s="5" t="str">
        <f>HouseDrop!F765</f>
        <v>Linn-Mar</v>
      </c>
      <c r="F768" s="80">
        <f>HouseDrop!I765</f>
        <v>7312.5</v>
      </c>
      <c r="G768" s="80">
        <v>1</v>
      </c>
      <c r="I768" s="79">
        <f>HouseDrop!J765</f>
        <v>6665</v>
      </c>
      <c r="J768" s="79"/>
      <c r="K768" s="79">
        <f>HouseDrop!H765</f>
        <v>6664</v>
      </c>
      <c r="L768" s="79"/>
      <c r="M768" s="79">
        <f>HouseDrop!K765</f>
        <v>1</v>
      </c>
      <c r="N768">
        <f t="shared" si="22"/>
        <v>1</v>
      </c>
      <c r="O768">
        <f t="shared" si="23"/>
        <v>1</v>
      </c>
      <c r="P768">
        <v>1</v>
      </c>
    </row>
    <row r="769" spans="2:16" hidden="1" x14ac:dyDescent="0.3">
      <c r="B769" s="5" t="str">
        <f>HouseDrop!C766</f>
        <v>Zumbach, Louie</v>
      </c>
      <c r="D769" s="5" t="str">
        <f>HouseDrop!F766</f>
        <v>Lisbon</v>
      </c>
      <c r="F769" s="80">
        <f>HouseDrop!I766</f>
        <v>662.9</v>
      </c>
      <c r="G769" s="80">
        <v>1</v>
      </c>
      <c r="I769" s="79">
        <f>HouseDrop!J766</f>
        <v>6664</v>
      </c>
      <c r="J769" s="79"/>
      <c r="K769" s="79">
        <f>HouseDrop!H766</f>
        <v>6664</v>
      </c>
      <c r="L769" s="79"/>
      <c r="M769" s="79">
        <f>HouseDrop!K766</f>
        <v>0</v>
      </c>
      <c r="N769">
        <f t="shared" si="22"/>
        <v>0</v>
      </c>
      <c r="O769">
        <f t="shared" si="23"/>
        <v>1</v>
      </c>
      <c r="P769">
        <v>1</v>
      </c>
    </row>
    <row r="770" spans="2:16" hidden="1" x14ac:dyDescent="0.3">
      <c r="B770" s="5" t="str">
        <f>HouseDrop!C767</f>
        <v>Zumbach, Louie</v>
      </c>
      <c r="D770" s="5" t="str">
        <f>HouseDrop!F767</f>
        <v>Monticello</v>
      </c>
      <c r="F770" s="80">
        <f>HouseDrop!I767</f>
        <v>1025.7</v>
      </c>
      <c r="G770" s="80">
        <v>1</v>
      </c>
      <c r="I770" s="79">
        <f>HouseDrop!J767</f>
        <v>6664</v>
      </c>
      <c r="J770" s="79"/>
      <c r="K770" s="79">
        <f>HouseDrop!H767</f>
        <v>6664</v>
      </c>
      <c r="L770" s="79"/>
      <c r="M770" s="79">
        <f>HouseDrop!K767</f>
        <v>0</v>
      </c>
      <c r="N770">
        <f t="shared" si="22"/>
        <v>0</v>
      </c>
      <c r="O770">
        <f t="shared" si="23"/>
        <v>1</v>
      </c>
      <c r="P770">
        <v>1</v>
      </c>
    </row>
    <row r="771" spans="2:16" hidden="1" x14ac:dyDescent="0.3">
      <c r="B771" s="5" t="str">
        <f>HouseDrop!C768</f>
        <v>Zumbach, Louie</v>
      </c>
      <c r="D771" s="5" t="str">
        <f>HouseDrop!F768</f>
        <v>Mount Vernon</v>
      </c>
      <c r="F771" s="80">
        <f>HouseDrop!I768</f>
        <v>1124.2</v>
      </c>
      <c r="G771" s="80">
        <v>1</v>
      </c>
      <c r="I771" s="79">
        <f>HouseDrop!J768</f>
        <v>6664</v>
      </c>
      <c r="J771" s="79"/>
      <c r="K771" s="79">
        <f>HouseDrop!H768</f>
        <v>6664</v>
      </c>
      <c r="L771" s="79"/>
      <c r="M771" s="79">
        <f>HouseDrop!K768</f>
        <v>0</v>
      </c>
      <c r="N771">
        <f t="shared" si="22"/>
        <v>0</v>
      </c>
      <c r="O771">
        <f t="shared" si="23"/>
        <v>1</v>
      </c>
      <c r="P771">
        <v>1</v>
      </c>
    </row>
    <row r="772" spans="2:16" hidden="1" x14ac:dyDescent="0.3">
      <c r="B772" s="5" t="str">
        <f>HouseDrop!C769</f>
        <v>Zumbach, Louie</v>
      </c>
      <c r="D772" s="5" t="str">
        <f>HouseDrop!F769</f>
        <v>North Linn</v>
      </c>
      <c r="F772" s="80">
        <f>HouseDrop!I769</f>
        <v>641.20000000000005</v>
      </c>
      <c r="G772" s="80">
        <v>1</v>
      </c>
      <c r="I772" s="79">
        <f>HouseDrop!J769</f>
        <v>6713</v>
      </c>
      <c r="J772" s="79"/>
      <c r="K772" s="79">
        <f>HouseDrop!H769</f>
        <v>6664</v>
      </c>
      <c r="L772" s="79"/>
      <c r="M772" s="79">
        <f>HouseDrop!K769</f>
        <v>49</v>
      </c>
      <c r="N772">
        <f t="shared" si="22"/>
        <v>1</v>
      </c>
      <c r="O772">
        <f t="shared" si="23"/>
        <v>1</v>
      </c>
      <c r="P772">
        <v>1</v>
      </c>
    </row>
    <row r="773" spans="2:16" hidden="1" x14ac:dyDescent="0.3">
      <c r="B773" s="5" t="str">
        <f>HouseDrop!C770</f>
        <v>Zumbach, Louie</v>
      </c>
      <c r="D773" s="5" t="str">
        <f>HouseDrop!F770</f>
        <v>Springville</v>
      </c>
      <c r="F773" s="80">
        <f>HouseDrop!I770</f>
        <v>368.8</v>
      </c>
      <c r="G773" s="80">
        <v>1</v>
      </c>
      <c r="I773" s="79">
        <f>HouseDrop!J770</f>
        <v>6706</v>
      </c>
      <c r="J773" s="79"/>
      <c r="K773" s="79">
        <f>HouseDrop!H770</f>
        <v>6664</v>
      </c>
      <c r="L773" s="79"/>
      <c r="M773" s="79">
        <f>HouseDrop!K770</f>
        <v>42</v>
      </c>
      <c r="N773">
        <f t="shared" si="22"/>
        <v>1</v>
      </c>
      <c r="O773">
        <f t="shared" si="23"/>
        <v>1</v>
      </c>
      <c r="P773">
        <v>1</v>
      </c>
    </row>
    <row r="774" spans="2:16" hidden="1" x14ac:dyDescent="0.3">
      <c r="B774" s="5" t="str">
        <f>HouseDrop!C771</f>
        <v>Zumbach, Louie</v>
      </c>
      <c r="D774" s="5" t="str">
        <f>HouseDrop!F771</f>
        <v>Vinton-Shellsburg</v>
      </c>
      <c r="F774" s="80">
        <f>HouseDrop!I771</f>
        <v>1534.5</v>
      </c>
      <c r="G774" s="80">
        <v>1</v>
      </c>
      <c r="I774" s="79">
        <f>HouseDrop!J771</f>
        <v>6664</v>
      </c>
      <c r="J774" s="79"/>
      <c r="K774" s="79">
        <f>HouseDrop!H771</f>
        <v>6664</v>
      </c>
      <c r="L774" s="79"/>
      <c r="M774" s="79">
        <f>HouseDrop!K771</f>
        <v>0</v>
      </c>
      <c r="N774">
        <f t="shared" si="22"/>
        <v>0</v>
      </c>
      <c r="O774">
        <f t="shared" si="23"/>
        <v>1</v>
      </c>
      <c r="P774">
        <v>1</v>
      </c>
    </row>
    <row r="775" spans="2:16" hidden="1" x14ac:dyDescent="0.3">
      <c r="B775" s="5" t="e">
        <f>HouseDrop!#REF!</f>
        <v>#REF!</v>
      </c>
      <c r="D775" s="5" t="e">
        <f>HouseDrop!#REF!</f>
        <v>#REF!</v>
      </c>
      <c r="F775" s="80" t="e">
        <f>HouseDrop!#REF!</f>
        <v>#REF!</v>
      </c>
      <c r="G775" s="80">
        <v>1</v>
      </c>
      <c r="I775" s="79" t="e">
        <f>HouseDrop!#REF!</f>
        <v>#REF!</v>
      </c>
      <c r="J775" s="79"/>
      <c r="K775" s="79" t="e">
        <f>HouseDrop!#REF!</f>
        <v>#REF!</v>
      </c>
      <c r="L775" s="79"/>
      <c r="M775" s="79" t="e">
        <f>HouseDrop!#REF!</f>
        <v>#REF!</v>
      </c>
      <c r="N775" t="e">
        <f t="shared" ref="N775:N776" si="24">IF(M775&gt;0,1,0)</f>
        <v>#REF!</v>
      </c>
      <c r="O775" t="e">
        <f t="shared" ref="O775:O776" si="25">IF(M775&lt;175,1,0)</f>
        <v>#REF!</v>
      </c>
      <c r="P775">
        <v>1</v>
      </c>
    </row>
    <row r="776" spans="2:16" hidden="1" x14ac:dyDescent="0.3">
      <c r="B776" s="5" t="e">
        <f>HouseDrop!#REF!</f>
        <v>#REF!</v>
      </c>
      <c r="D776" s="5" t="e">
        <f>HouseDrop!#REF!</f>
        <v>#REF!</v>
      </c>
      <c r="F776" s="80" t="e">
        <f>HouseDrop!#REF!</f>
        <v>#REF!</v>
      </c>
      <c r="G776" s="80">
        <v>1</v>
      </c>
      <c r="I776" s="79" t="e">
        <f>HouseDrop!#REF!</f>
        <v>#REF!</v>
      </c>
      <c r="J776" s="79"/>
      <c r="K776" s="79" t="e">
        <f>HouseDrop!#REF!</f>
        <v>#REF!</v>
      </c>
      <c r="L776" s="79"/>
      <c r="M776" s="79" t="e">
        <f>HouseDrop!#REF!</f>
        <v>#REF!</v>
      </c>
      <c r="N776" t="e">
        <f t="shared" si="24"/>
        <v>#REF!</v>
      </c>
      <c r="O776" t="e">
        <f t="shared" si="25"/>
        <v>#REF!</v>
      </c>
      <c r="P776">
        <v>1</v>
      </c>
    </row>
    <row r="777" spans="2:16" x14ac:dyDescent="0.3">
      <c r="F777" s="80"/>
      <c r="G777" s="80"/>
      <c r="I777" s="79"/>
      <c r="J777" s="79"/>
      <c r="K777" s="79"/>
      <c r="L777" s="79"/>
      <c r="M777" s="79"/>
    </row>
    <row r="778" spans="2:16" x14ac:dyDescent="0.3">
      <c r="F778" s="80"/>
      <c r="G778" s="80"/>
      <c r="I778" s="79"/>
      <c r="J778" s="79"/>
      <c r="L778" s="91" t="s">
        <v>450</v>
      </c>
      <c r="M778" s="92">
        <f>SUBTOTAL(9,N5:N776)</f>
        <v>8</v>
      </c>
      <c r="O778" s="92">
        <f>SUBTOTAL(9,O5:O776)</f>
        <v>16</v>
      </c>
      <c r="P778" s="92">
        <f>SUBTOTAL(9,P5:P776)</f>
        <v>17</v>
      </c>
    </row>
    <row r="779" spans="2:16" x14ac:dyDescent="0.3">
      <c r="G779" s="90">
        <f>SUM(G5:G776)</f>
        <v>772</v>
      </c>
      <c r="L779" s="91" t="s">
        <v>451</v>
      </c>
      <c r="M779" s="93">
        <f>M778/P778</f>
        <v>0.47058823529411764</v>
      </c>
    </row>
    <row r="780" spans="2:16" x14ac:dyDescent="0.3">
      <c r="L780" s="4" t="s">
        <v>498</v>
      </c>
      <c r="M780" s="95">
        <f>O778</f>
        <v>16</v>
      </c>
    </row>
    <row r="781" spans="2:16" x14ac:dyDescent="0.3">
      <c r="L781" s="4" t="s">
        <v>499</v>
      </c>
      <c r="M781" s="93">
        <f>M780/P778</f>
        <v>0.94117647058823528</v>
      </c>
    </row>
  </sheetData>
  <autoFilter ref="B4:B776" xr:uid="{00000000-0009-0000-0000-000008000000}">
    <filterColumn colId="0">
      <filters>
        <filter val="Bacon, Rob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800-000000000000}"/>
  </hyperlinks>
  <pageMargins left="0.23" right="0.17" top="0.49" bottom="0.41" header="0.3" footer="0.17"/>
  <pageSetup orientation="landscape" r:id="rId1"/>
  <headerFooter>
    <oddFooter>&amp;LIASB:  &amp;F 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pageSetUpPr fitToPage="1"/>
  </sheetPr>
  <dimension ref="B1:P637"/>
  <sheetViews>
    <sheetView workbookViewId="0"/>
  </sheetViews>
  <sheetFormatPr defaultRowHeight="14.4" x14ac:dyDescent="0.3"/>
  <cols>
    <col min="1" max="1" width="1.33203125" customWidth="1"/>
    <col min="2" max="2" width="26" style="5" customWidth="1"/>
    <col min="3" max="3" width="1.33203125" customWidth="1"/>
    <col min="4" max="4" width="24.33203125" bestFit="1" customWidth="1"/>
    <col min="5" max="5" width="1.33203125" customWidth="1"/>
    <col min="6" max="6" width="13.6640625" customWidth="1"/>
    <col min="7" max="7" width="2" hidden="1" customWidth="1"/>
    <col min="8" max="8" width="1.88671875" customWidth="1"/>
    <col min="9" max="9" width="10.109375" bestFit="1" customWidth="1"/>
    <col min="10" max="10" width="2.109375" customWidth="1"/>
    <col min="11" max="11" width="10.109375" bestFit="1" customWidth="1"/>
    <col min="12" max="12" width="2" customWidth="1"/>
    <col min="13" max="13" width="16.6640625" customWidth="1"/>
    <col min="14" max="17" width="0" hidden="1" customWidth="1"/>
  </cols>
  <sheetData>
    <row r="1" spans="2:16" ht="15.6" x14ac:dyDescent="0.3">
      <c r="B1" s="143" t="s">
        <v>547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2:16" ht="15.6" x14ac:dyDescent="0.3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5" t="s">
        <v>361</v>
      </c>
      <c r="L2" s="145"/>
      <c r="M2" s="145"/>
    </row>
    <row r="3" spans="2:16" ht="6" customHeight="1" x14ac:dyDescent="0.3"/>
    <row r="4" spans="2:16" ht="57.6" x14ac:dyDescent="0.3">
      <c r="B4" s="84" t="s">
        <v>495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x14ac:dyDescent="0.3">
      <c r="B5" s="5" t="str">
        <f>SenateDrop!C2</f>
        <v>Allen, Chaz</v>
      </c>
      <c r="D5" s="5" t="str">
        <f>SenateDrop!F2</f>
        <v>Baxter</v>
      </c>
      <c r="F5" s="80">
        <f>SenateDrop!I2</f>
        <v>328.8</v>
      </c>
      <c r="G5" s="80">
        <v>1</v>
      </c>
      <c r="I5" s="79">
        <f>SenateDrop!J2</f>
        <v>6664</v>
      </c>
      <c r="J5" s="79"/>
      <c r="K5" s="79">
        <f>SenateDrop!H2</f>
        <v>6664</v>
      </c>
      <c r="L5" s="79"/>
      <c r="M5" s="79">
        <f>SenateDrop!K2</f>
        <v>0</v>
      </c>
      <c r="N5">
        <f>IF(M5&gt;0,1,0)</f>
        <v>0</v>
      </c>
      <c r="O5">
        <f>IF(M5&lt;175,1,0)</f>
        <v>1</v>
      </c>
      <c r="P5">
        <v>1</v>
      </c>
    </row>
    <row r="6" spans="2:16" x14ac:dyDescent="0.3">
      <c r="B6" s="5" t="str">
        <f>SenateDrop!C3</f>
        <v>Allen, Chaz</v>
      </c>
      <c r="D6" s="5" t="str">
        <f>SenateDrop!F3</f>
        <v>Bondurant-Farrar</v>
      </c>
      <c r="F6" s="80">
        <f>SenateDrop!I3</f>
        <v>1916.2</v>
      </c>
      <c r="G6" s="80">
        <v>2</v>
      </c>
      <c r="I6" s="79">
        <f>SenateDrop!J3</f>
        <v>6664</v>
      </c>
      <c r="J6" s="79"/>
      <c r="K6" s="79">
        <f>SenateDrop!H3</f>
        <v>6664</v>
      </c>
      <c r="L6" s="79"/>
      <c r="M6" s="79">
        <f>SenateDrop!K3</f>
        <v>0</v>
      </c>
      <c r="N6">
        <f>IF(M6&gt;0,1,0)</f>
        <v>0</v>
      </c>
      <c r="O6">
        <f>IF(M6&lt;175,1,0)</f>
        <v>1</v>
      </c>
      <c r="P6">
        <v>1</v>
      </c>
    </row>
    <row r="7" spans="2:16" x14ac:dyDescent="0.3">
      <c r="B7" s="5" t="str">
        <f>SenateDrop!C4</f>
        <v>Allen, Chaz</v>
      </c>
      <c r="D7" s="5" t="str">
        <f>SenateDrop!F4</f>
        <v>Carlisle</v>
      </c>
      <c r="F7" s="80">
        <f>SenateDrop!I4</f>
        <v>1902.3</v>
      </c>
      <c r="G7" s="80">
        <v>3</v>
      </c>
      <c r="I7" s="79">
        <f>SenateDrop!J4</f>
        <v>6664</v>
      </c>
      <c r="J7" s="79"/>
      <c r="K7" s="79">
        <f>SenateDrop!H4</f>
        <v>6664</v>
      </c>
      <c r="L7" s="79"/>
      <c r="M7" s="79">
        <f>SenateDrop!K4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3">
      <c r="B8" s="5" t="str">
        <f>SenateDrop!C5</f>
        <v>Allen, Chaz</v>
      </c>
      <c r="D8" s="5" t="str">
        <f>SenateDrop!F5</f>
        <v>Colfax-Mingo</v>
      </c>
      <c r="F8" s="80">
        <f>SenateDrop!I5</f>
        <v>722.2</v>
      </c>
      <c r="G8" s="80">
        <v>4</v>
      </c>
      <c r="I8" s="79">
        <f>SenateDrop!J5</f>
        <v>6664</v>
      </c>
      <c r="J8" s="79"/>
      <c r="K8" s="79">
        <f>SenateDrop!H5</f>
        <v>6664</v>
      </c>
      <c r="L8" s="79"/>
      <c r="M8" s="79">
        <f>SenateDrop!K5</f>
        <v>0</v>
      </c>
      <c r="N8">
        <f t="shared" si="0"/>
        <v>0</v>
      </c>
      <c r="O8">
        <f t="shared" si="1"/>
        <v>1</v>
      </c>
      <c r="P8">
        <v>1</v>
      </c>
    </row>
    <row r="9" spans="2:16" x14ac:dyDescent="0.3">
      <c r="B9" s="5" t="str">
        <f>SenateDrop!C6</f>
        <v>Allen, Chaz</v>
      </c>
      <c r="D9" s="5" t="str">
        <f>SenateDrop!F6</f>
        <v>Collins-Maxwell</v>
      </c>
      <c r="F9" s="80">
        <f>SenateDrop!I6</f>
        <v>488.1</v>
      </c>
      <c r="G9" s="80">
        <v>5</v>
      </c>
      <c r="I9" s="79">
        <f>SenateDrop!J6</f>
        <v>6664</v>
      </c>
      <c r="J9" s="79"/>
      <c r="K9" s="79">
        <f>SenateDrop!H6</f>
        <v>6664</v>
      </c>
      <c r="L9" s="79"/>
      <c r="M9" s="79">
        <f>SenateDrop!K6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3">
      <c r="B10" s="5" t="str">
        <f>SenateDrop!C7</f>
        <v>Allen, Chaz</v>
      </c>
      <c r="D10" s="5" t="str">
        <f>SenateDrop!F7</f>
        <v>Grinnell-Newburg</v>
      </c>
      <c r="F10" s="80">
        <f>SenateDrop!I7</f>
        <v>1614.5</v>
      </c>
      <c r="G10" s="80">
        <v>6</v>
      </c>
      <c r="I10" s="79">
        <f>SenateDrop!J7</f>
        <v>6687</v>
      </c>
      <c r="J10" s="79"/>
      <c r="K10" s="79">
        <f>SenateDrop!H7</f>
        <v>6664</v>
      </c>
      <c r="L10" s="79"/>
      <c r="M10" s="79">
        <f>SenateDrop!K7</f>
        <v>23</v>
      </c>
      <c r="N10">
        <f t="shared" si="0"/>
        <v>1</v>
      </c>
      <c r="O10">
        <f t="shared" si="1"/>
        <v>1</v>
      </c>
      <c r="P10">
        <v>1</v>
      </c>
    </row>
    <row r="11" spans="2:16" x14ac:dyDescent="0.3">
      <c r="B11" s="5" t="str">
        <f>SenateDrop!C8</f>
        <v>Allen, Chaz</v>
      </c>
      <c r="D11" s="5" t="str">
        <f>SenateDrop!F8</f>
        <v>East Marshall</v>
      </c>
      <c r="F11" s="80">
        <f>SenateDrop!I8</f>
        <v>554.29999999999995</v>
      </c>
      <c r="G11" s="80">
        <v>7</v>
      </c>
      <c r="I11" s="79">
        <f>SenateDrop!J8</f>
        <v>6748</v>
      </c>
      <c r="J11" s="79"/>
      <c r="K11" s="79">
        <f>SenateDrop!H8</f>
        <v>6664</v>
      </c>
      <c r="L11" s="79"/>
      <c r="M11" s="79">
        <f>SenateDrop!K8</f>
        <v>84</v>
      </c>
      <c r="N11">
        <f t="shared" si="0"/>
        <v>1</v>
      </c>
      <c r="O11">
        <f t="shared" si="1"/>
        <v>1</v>
      </c>
      <c r="P11">
        <v>1</v>
      </c>
    </row>
    <row r="12" spans="2:16" x14ac:dyDescent="0.3">
      <c r="B12" s="5" t="str">
        <f>SenateDrop!C9</f>
        <v>Allen, Chaz</v>
      </c>
      <c r="D12" s="5" t="str">
        <f>SenateDrop!F9</f>
        <v>Lynnville-Sully</v>
      </c>
      <c r="F12" s="80">
        <f>SenateDrop!I9</f>
        <v>452.4</v>
      </c>
      <c r="G12" s="80">
        <v>8</v>
      </c>
      <c r="I12" s="79">
        <f>SenateDrop!J9</f>
        <v>6664</v>
      </c>
      <c r="J12" s="79"/>
      <c r="K12" s="79">
        <f>SenateDrop!H9</f>
        <v>6664</v>
      </c>
      <c r="L12" s="79"/>
      <c r="M12" s="79">
        <f>SenateDrop!K9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3">
      <c r="B13" s="5" t="str">
        <f>SenateDrop!C10</f>
        <v>Allen, Chaz</v>
      </c>
      <c r="D13" s="5" t="str">
        <f>SenateDrop!F10</f>
        <v>Newton</v>
      </c>
      <c r="F13" s="80">
        <f>SenateDrop!I10</f>
        <v>2965.2</v>
      </c>
      <c r="G13" s="80">
        <v>9</v>
      </c>
      <c r="I13" s="79">
        <f>SenateDrop!J10</f>
        <v>6664</v>
      </c>
      <c r="J13" s="79"/>
      <c r="K13" s="79">
        <f>SenateDrop!H10</f>
        <v>6664</v>
      </c>
      <c r="L13" s="79"/>
      <c r="M13" s="79">
        <f>SenateDrop!K10</f>
        <v>0</v>
      </c>
      <c r="N13">
        <f t="shared" si="0"/>
        <v>0</v>
      </c>
      <c r="O13">
        <f t="shared" si="1"/>
        <v>1</v>
      </c>
      <c r="P13">
        <v>1</v>
      </c>
    </row>
    <row r="14" spans="2:16" x14ac:dyDescent="0.3">
      <c r="B14" s="5" t="str">
        <f>SenateDrop!C11</f>
        <v>Allen, Chaz</v>
      </c>
      <c r="D14" s="5" t="str">
        <f>SenateDrop!F11</f>
        <v>North Polk</v>
      </c>
      <c r="F14" s="80">
        <f>SenateDrop!I11</f>
        <v>1565.3</v>
      </c>
      <c r="G14" s="80">
        <v>10</v>
      </c>
      <c r="I14" s="79">
        <f>SenateDrop!J11</f>
        <v>6664</v>
      </c>
      <c r="J14" s="79"/>
      <c r="K14" s="79">
        <f>SenateDrop!H11</f>
        <v>6664</v>
      </c>
      <c r="L14" s="79"/>
      <c r="M14" s="79">
        <f>SenateDrop!K11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3">
      <c r="B15" s="5" t="str">
        <f>SenateDrop!C12</f>
        <v>Allen, Chaz</v>
      </c>
      <c r="D15" s="5" t="str">
        <f>SenateDrop!F12</f>
        <v>PCM</v>
      </c>
      <c r="F15" s="80">
        <f>SenateDrop!I12</f>
        <v>1046.8</v>
      </c>
      <c r="G15" s="80">
        <v>11</v>
      </c>
      <c r="I15" s="79">
        <f>SenateDrop!J12</f>
        <v>6664</v>
      </c>
      <c r="J15" s="79"/>
      <c r="K15" s="79">
        <f>SenateDrop!H12</f>
        <v>6664</v>
      </c>
      <c r="L15" s="79"/>
      <c r="M15" s="79">
        <f>SenateDrop!K12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3">
      <c r="B16" s="5" t="str">
        <f>SenateDrop!C13</f>
        <v>Allen, Chaz</v>
      </c>
      <c r="D16" s="5" t="str">
        <f>SenateDrop!F13</f>
        <v>Southeast Polk</v>
      </c>
      <c r="F16" s="80">
        <f>SenateDrop!I13</f>
        <v>6797.2</v>
      </c>
      <c r="G16" s="80">
        <v>12</v>
      </c>
      <c r="I16" s="79">
        <f>SenateDrop!J13</f>
        <v>6664</v>
      </c>
      <c r="J16" s="79"/>
      <c r="K16" s="79">
        <f>SenateDrop!H13</f>
        <v>6664</v>
      </c>
      <c r="L16" s="79"/>
      <c r="M16" s="79">
        <f>SenateDrop!K13</f>
        <v>0</v>
      </c>
      <c r="N16">
        <f t="shared" si="0"/>
        <v>0</v>
      </c>
      <c r="O16">
        <f t="shared" si="1"/>
        <v>1</v>
      </c>
      <c r="P16">
        <v>1</v>
      </c>
    </row>
    <row r="17" spans="2:16" hidden="1" x14ac:dyDescent="0.3">
      <c r="B17" s="5" t="str">
        <f>SenateDrop!C14</f>
        <v>Anderson, Bill</v>
      </c>
      <c r="D17" s="5" t="str">
        <f>SenateDrop!F14</f>
        <v>Akron Westfield</v>
      </c>
      <c r="F17" s="80">
        <f>SenateDrop!I14</f>
        <v>520.4</v>
      </c>
      <c r="G17" s="80">
        <v>13</v>
      </c>
      <c r="I17" s="79">
        <f>SenateDrop!J14</f>
        <v>6715</v>
      </c>
      <c r="J17" s="79"/>
      <c r="K17" s="79">
        <f>SenateDrop!H14</f>
        <v>6664</v>
      </c>
      <c r="L17" s="79"/>
      <c r="M17" s="79">
        <f>SenateDrop!K14</f>
        <v>51</v>
      </c>
      <c r="N17">
        <f t="shared" si="0"/>
        <v>1</v>
      </c>
      <c r="O17">
        <f t="shared" si="1"/>
        <v>1</v>
      </c>
      <c r="P17">
        <v>1</v>
      </c>
    </row>
    <row r="18" spans="2:16" hidden="1" x14ac:dyDescent="0.3">
      <c r="B18" s="5" t="str">
        <f>SenateDrop!C15</f>
        <v>Anderson, Bill</v>
      </c>
      <c r="D18" s="5" t="str">
        <f>SenateDrop!F15</f>
        <v>River Valley</v>
      </c>
      <c r="F18" s="80">
        <f>SenateDrop!I15</f>
        <v>431.3</v>
      </c>
      <c r="G18" s="80">
        <v>14</v>
      </c>
      <c r="I18" s="79">
        <f>SenateDrop!J15</f>
        <v>6673</v>
      </c>
      <c r="J18" s="79"/>
      <c r="K18" s="79">
        <f>SenateDrop!H15</f>
        <v>6664</v>
      </c>
      <c r="L18" s="79"/>
      <c r="M18" s="79">
        <f>SenateDrop!K15</f>
        <v>9</v>
      </c>
      <c r="N18">
        <f t="shared" si="0"/>
        <v>1</v>
      </c>
      <c r="O18">
        <f t="shared" si="1"/>
        <v>1</v>
      </c>
      <c r="P18">
        <v>1</v>
      </c>
    </row>
    <row r="19" spans="2:16" hidden="1" x14ac:dyDescent="0.3">
      <c r="B19" s="5" t="str">
        <f>SenateDrop!C16</f>
        <v>Anderson, Bill</v>
      </c>
      <c r="D19" s="5" t="str">
        <f>SenateDrop!F16</f>
        <v>Hinton</v>
      </c>
      <c r="F19" s="80">
        <f>SenateDrop!I16</f>
        <v>538</v>
      </c>
      <c r="G19" s="80">
        <v>15</v>
      </c>
      <c r="I19" s="79">
        <f>SenateDrop!J16</f>
        <v>6664</v>
      </c>
      <c r="J19" s="79"/>
      <c r="K19" s="79">
        <f>SenateDrop!H16</f>
        <v>6664</v>
      </c>
      <c r="L19" s="79"/>
      <c r="M19" s="79">
        <f>SenateDrop!K16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hidden="1" x14ac:dyDescent="0.3">
      <c r="B20" s="5" t="str">
        <f>SenateDrop!C17</f>
        <v>Anderson, Bill</v>
      </c>
      <c r="D20" s="5" t="str">
        <f>SenateDrop!F17</f>
        <v>Kingsley-Pierson</v>
      </c>
      <c r="F20" s="80">
        <f>SenateDrop!I17</f>
        <v>467.3</v>
      </c>
      <c r="G20" s="80">
        <v>16</v>
      </c>
      <c r="I20" s="79">
        <f>SenateDrop!J17</f>
        <v>6767</v>
      </c>
      <c r="J20" s="79"/>
      <c r="K20" s="79">
        <f>SenateDrop!H17</f>
        <v>6664</v>
      </c>
      <c r="L20" s="79"/>
      <c r="M20" s="79">
        <f>SenateDrop!K17</f>
        <v>103</v>
      </c>
      <c r="N20">
        <f t="shared" si="0"/>
        <v>1</v>
      </c>
      <c r="O20">
        <f t="shared" si="1"/>
        <v>1</v>
      </c>
      <c r="P20">
        <v>1</v>
      </c>
    </row>
    <row r="21" spans="2:16" hidden="1" x14ac:dyDescent="0.3">
      <c r="B21" s="5" t="str">
        <f>SenateDrop!C18</f>
        <v>Anderson, Bill</v>
      </c>
      <c r="D21" s="5" t="str">
        <f>SenateDrop!F18</f>
        <v>Lawton-Bronson</v>
      </c>
      <c r="F21" s="80">
        <f>SenateDrop!I18</f>
        <v>581.9</v>
      </c>
      <c r="G21" s="80">
        <v>17</v>
      </c>
      <c r="I21" s="79">
        <f>SenateDrop!J18</f>
        <v>6664</v>
      </c>
      <c r="J21" s="79"/>
      <c r="K21" s="79">
        <f>SenateDrop!H18</f>
        <v>6664</v>
      </c>
      <c r="L21" s="79"/>
      <c r="M21" s="79">
        <f>SenateDrop!K18</f>
        <v>0</v>
      </c>
      <c r="N21">
        <f t="shared" si="0"/>
        <v>0</v>
      </c>
      <c r="O21">
        <f t="shared" si="1"/>
        <v>1</v>
      </c>
      <c r="P21">
        <v>1</v>
      </c>
    </row>
    <row r="22" spans="2:16" hidden="1" x14ac:dyDescent="0.3">
      <c r="B22" s="5" t="str">
        <f>SenateDrop!C19</f>
        <v>Anderson, Bill</v>
      </c>
      <c r="D22" s="5" t="str">
        <f>SenateDrop!F19</f>
        <v>Le Mars</v>
      </c>
      <c r="F22" s="80">
        <f>SenateDrop!I19</f>
        <v>2170.4</v>
      </c>
      <c r="G22" s="80">
        <v>18</v>
      </c>
      <c r="I22" s="79">
        <f>SenateDrop!J19</f>
        <v>6664</v>
      </c>
      <c r="J22" s="79"/>
      <c r="K22" s="79">
        <f>SenateDrop!H19</f>
        <v>6664</v>
      </c>
      <c r="L22" s="79"/>
      <c r="M22" s="79">
        <f>SenateDrop!K19</f>
        <v>0</v>
      </c>
      <c r="N22">
        <f t="shared" si="0"/>
        <v>0</v>
      </c>
      <c r="O22">
        <f t="shared" si="1"/>
        <v>1</v>
      </c>
      <c r="P22">
        <v>1</v>
      </c>
    </row>
    <row r="23" spans="2:16" hidden="1" x14ac:dyDescent="0.3">
      <c r="B23" s="5" t="str">
        <f>SenateDrop!C20</f>
        <v>Anderson, Bill</v>
      </c>
      <c r="D23" s="5" t="str">
        <f>SenateDrop!F20</f>
        <v>Maple Valley-Anthon Oto</v>
      </c>
      <c r="F23" s="80">
        <f>SenateDrop!I20</f>
        <v>679.4</v>
      </c>
      <c r="G23" s="80">
        <v>19</v>
      </c>
      <c r="I23" s="79">
        <f>SenateDrop!J20</f>
        <v>6771</v>
      </c>
      <c r="J23" s="79"/>
      <c r="K23" s="79">
        <f>SenateDrop!H20</f>
        <v>6664</v>
      </c>
      <c r="L23" s="79"/>
      <c r="M23" s="79">
        <f>SenateDrop!K20</f>
        <v>107</v>
      </c>
      <c r="N23">
        <f t="shared" si="0"/>
        <v>1</v>
      </c>
      <c r="O23">
        <f t="shared" si="1"/>
        <v>1</v>
      </c>
      <c r="P23">
        <v>1</v>
      </c>
    </row>
    <row r="24" spans="2:16" hidden="1" x14ac:dyDescent="0.3">
      <c r="B24" s="5" t="str">
        <f>SenateDrop!C21</f>
        <v>Anderson, Bill</v>
      </c>
      <c r="D24" s="5" t="str">
        <f>SenateDrop!F21</f>
        <v>Remsen-Union</v>
      </c>
      <c r="F24" s="80">
        <f>SenateDrop!I21</f>
        <v>367.2</v>
      </c>
      <c r="G24" s="80">
        <v>20</v>
      </c>
      <c r="I24" s="79">
        <f>SenateDrop!J21</f>
        <v>6685</v>
      </c>
      <c r="J24" s="79"/>
      <c r="K24" s="79">
        <f>SenateDrop!H21</f>
        <v>6664</v>
      </c>
      <c r="L24" s="79"/>
      <c r="M24" s="79">
        <f>SenateDrop!K21</f>
        <v>21</v>
      </c>
      <c r="N24">
        <f t="shared" si="0"/>
        <v>1</v>
      </c>
      <c r="O24">
        <f t="shared" si="1"/>
        <v>1</v>
      </c>
      <c r="P24">
        <v>1</v>
      </c>
    </row>
    <row r="25" spans="2:16" hidden="1" x14ac:dyDescent="0.3">
      <c r="B25" s="5" t="str">
        <f>SenateDrop!C22</f>
        <v>Anderson, Bill</v>
      </c>
      <c r="D25" s="5" t="str">
        <f>SenateDrop!F22</f>
        <v>Sergeant Bluff-Luton</v>
      </c>
      <c r="F25" s="80">
        <f>SenateDrop!I22</f>
        <v>1421.6</v>
      </c>
      <c r="G25" s="80">
        <v>21</v>
      </c>
      <c r="I25" s="79">
        <f>SenateDrop!J22</f>
        <v>6664</v>
      </c>
      <c r="J25" s="79"/>
      <c r="K25" s="79">
        <f>SenateDrop!H22</f>
        <v>6664</v>
      </c>
      <c r="L25" s="79"/>
      <c r="M25" s="79">
        <f>SenateDrop!K22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3">
      <c r="B26" s="5" t="str">
        <f>SenateDrop!C23</f>
        <v>Anderson, Bill</v>
      </c>
      <c r="D26" s="5" t="str">
        <f>SenateDrop!F23</f>
        <v>Sioux City</v>
      </c>
      <c r="F26" s="80">
        <f>SenateDrop!I23</f>
        <v>14504</v>
      </c>
      <c r="G26" s="80">
        <v>22</v>
      </c>
      <c r="I26" s="79">
        <f>SenateDrop!J23</f>
        <v>6664</v>
      </c>
      <c r="J26" s="79"/>
      <c r="K26" s="79">
        <f>SenateDrop!H23</f>
        <v>6664</v>
      </c>
      <c r="L26" s="79"/>
      <c r="M26" s="79">
        <f>SenateDrop!K23</f>
        <v>0</v>
      </c>
      <c r="N26">
        <f t="shared" si="0"/>
        <v>0</v>
      </c>
      <c r="O26">
        <f t="shared" si="1"/>
        <v>1</v>
      </c>
      <c r="P26">
        <v>1</v>
      </c>
    </row>
    <row r="27" spans="2:16" hidden="1" x14ac:dyDescent="0.3">
      <c r="B27" s="5" t="str">
        <f>SenateDrop!C24</f>
        <v>Anderson, Bill</v>
      </c>
      <c r="D27" s="5" t="str">
        <f>SenateDrop!F24</f>
        <v>West Sioux</v>
      </c>
      <c r="F27" s="80">
        <f>SenateDrop!I24</f>
        <v>829</v>
      </c>
      <c r="G27" s="80">
        <v>23</v>
      </c>
      <c r="I27" s="79">
        <f>SenateDrop!J24</f>
        <v>6687</v>
      </c>
      <c r="J27" s="79"/>
      <c r="K27" s="79">
        <f>SenateDrop!H24</f>
        <v>6664</v>
      </c>
      <c r="L27" s="79"/>
      <c r="M27" s="79">
        <f>SenateDrop!K24</f>
        <v>23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3">
      <c r="B28" s="5" t="str">
        <f>SenateDrop!C25</f>
        <v>Anderson, Bill</v>
      </c>
      <c r="D28" s="5" t="str">
        <f>SenateDrop!F25</f>
        <v>Westwood</v>
      </c>
      <c r="F28" s="80">
        <f>SenateDrop!I25</f>
        <v>541</v>
      </c>
      <c r="G28" s="80">
        <v>24</v>
      </c>
      <c r="I28" s="79">
        <f>SenateDrop!J25</f>
        <v>6693</v>
      </c>
      <c r="J28" s="79"/>
      <c r="K28" s="79">
        <f>SenateDrop!H25</f>
        <v>6664</v>
      </c>
      <c r="L28" s="79"/>
      <c r="M28" s="79">
        <f>SenateDrop!K25</f>
        <v>29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3">
      <c r="B29" s="5" t="str">
        <f>SenateDrop!C26</f>
        <v>Anderson, Bill</v>
      </c>
      <c r="D29" s="5" t="str">
        <f>SenateDrop!F26</f>
        <v>Woodbury Central</v>
      </c>
      <c r="F29" s="80">
        <f>SenateDrop!I26</f>
        <v>559.29999999999995</v>
      </c>
      <c r="G29" s="80">
        <v>25</v>
      </c>
      <c r="I29" s="79">
        <f>SenateDrop!J26</f>
        <v>6664</v>
      </c>
      <c r="J29" s="79"/>
      <c r="K29" s="79">
        <f>SenateDrop!H26</f>
        <v>6664</v>
      </c>
      <c r="L29" s="79"/>
      <c r="M29" s="79">
        <f>SenateDrop!K26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3">
      <c r="B30" s="5" t="str">
        <f>SenateDrop!C27</f>
        <v>Behn, Jerry</v>
      </c>
      <c r="D30" s="5" t="str">
        <f>SenateDrop!F27</f>
        <v>Ames</v>
      </c>
      <c r="F30" s="80">
        <f>SenateDrop!I27</f>
        <v>4188</v>
      </c>
      <c r="G30" s="80">
        <v>26</v>
      </c>
      <c r="I30" s="79">
        <f>SenateDrop!J27</f>
        <v>6754</v>
      </c>
      <c r="J30" s="79"/>
      <c r="K30" s="79">
        <f>SenateDrop!H27</f>
        <v>6664</v>
      </c>
      <c r="L30" s="79"/>
      <c r="M30" s="79">
        <f>SenateDrop!K27</f>
        <v>90</v>
      </c>
      <c r="N30">
        <f t="shared" si="0"/>
        <v>1</v>
      </c>
      <c r="O30">
        <f t="shared" si="1"/>
        <v>1</v>
      </c>
      <c r="P30">
        <v>1</v>
      </c>
    </row>
    <row r="31" spans="2:16" hidden="1" x14ac:dyDescent="0.3">
      <c r="B31" s="5" t="str">
        <f>SenateDrop!C28</f>
        <v>Behn, Jerry</v>
      </c>
      <c r="D31" s="5" t="str">
        <f>SenateDrop!F28</f>
        <v>Ballard</v>
      </c>
      <c r="F31" s="80">
        <f>SenateDrop!I28</f>
        <v>1604</v>
      </c>
      <c r="G31" s="80">
        <v>27</v>
      </c>
      <c r="I31" s="79">
        <f>SenateDrop!J28</f>
        <v>6664</v>
      </c>
      <c r="J31" s="79"/>
      <c r="K31" s="79">
        <f>SenateDrop!H28</f>
        <v>6664</v>
      </c>
      <c r="L31" s="79"/>
      <c r="M31" s="79">
        <f>SenateDrop!K28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3">
      <c r="B32" s="5" t="str">
        <f>SenateDrop!C29</f>
        <v>Behn, Jerry</v>
      </c>
      <c r="D32" s="5" t="str">
        <f>SenateDrop!F29</f>
        <v>Boone</v>
      </c>
      <c r="F32" s="80">
        <f>SenateDrop!I29</f>
        <v>2048.4</v>
      </c>
      <c r="G32" s="80">
        <v>28</v>
      </c>
      <c r="I32" s="79">
        <f>SenateDrop!J29</f>
        <v>6664</v>
      </c>
      <c r="J32" s="79"/>
      <c r="K32" s="79">
        <f>SenateDrop!H29</f>
        <v>6664</v>
      </c>
      <c r="L32" s="79"/>
      <c r="M32" s="79">
        <f>SenateDrop!K29</f>
        <v>0</v>
      </c>
      <c r="N32">
        <f t="shared" si="0"/>
        <v>0</v>
      </c>
      <c r="O32">
        <f t="shared" si="1"/>
        <v>1</v>
      </c>
      <c r="P32">
        <v>1</v>
      </c>
    </row>
    <row r="33" spans="2:16" hidden="1" x14ac:dyDescent="0.3">
      <c r="B33" s="5" t="str">
        <f>SenateDrop!C30</f>
        <v>Behn, Jerry</v>
      </c>
      <c r="D33" s="5" t="str">
        <f>SenateDrop!F30</f>
        <v>Coon Rapids-Bayard</v>
      </c>
      <c r="F33" s="80">
        <f>SenateDrop!I30</f>
        <v>423.8</v>
      </c>
      <c r="G33" s="80">
        <v>29</v>
      </c>
      <c r="I33" s="79">
        <f>SenateDrop!J30</f>
        <v>6811</v>
      </c>
      <c r="J33" s="79"/>
      <c r="K33" s="79">
        <f>SenateDrop!H30</f>
        <v>6664</v>
      </c>
      <c r="L33" s="79"/>
      <c r="M33" s="79">
        <f>SenateDrop!K30</f>
        <v>147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3">
      <c r="B34" s="5" t="str">
        <f>SenateDrop!C31</f>
        <v>Behn, Jerry</v>
      </c>
      <c r="D34" s="5" t="str">
        <f>SenateDrop!F31</f>
        <v>Fort Dodge</v>
      </c>
      <c r="F34" s="80">
        <f>SenateDrop!I31</f>
        <v>3710.6</v>
      </c>
      <c r="G34" s="80">
        <v>30</v>
      </c>
      <c r="I34" s="79">
        <f>SenateDrop!J31</f>
        <v>6691</v>
      </c>
      <c r="J34" s="79"/>
      <c r="K34" s="79">
        <f>SenateDrop!H31</f>
        <v>6664</v>
      </c>
      <c r="L34" s="79"/>
      <c r="M34" s="79">
        <f>SenateDrop!K31</f>
        <v>27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3">
      <c r="B35" s="5" t="str">
        <f>SenateDrop!C32</f>
        <v>Behn, Jerry</v>
      </c>
      <c r="D35" s="5" t="str">
        <f>SenateDrop!F32</f>
        <v>Gilbert</v>
      </c>
      <c r="F35" s="80">
        <f>SenateDrop!I32</f>
        <v>1425.2</v>
      </c>
      <c r="G35" s="80">
        <v>31</v>
      </c>
      <c r="I35" s="79">
        <f>SenateDrop!J32</f>
        <v>6664</v>
      </c>
      <c r="J35" s="79"/>
      <c r="K35" s="79">
        <f>SenateDrop!H32</f>
        <v>6664</v>
      </c>
      <c r="L35" s="79"/>
      <c r="M35" s="79">
        <f>SenateDrop!K32</f>
        <v>0</v>
      </c>
      <c r="N35">
        <f t="shared" si="0"/>
        <v>0</v>
      </c>
      <c r="O35">
        <f t="shared" si="1"/>
        <v>1</v>
      </c>
      <c r="P35">
        <v>1</v>
      </c>
    </row>
    <row r="36" spans="2:16" hidden="1" x14ac:dyDescent="0.3">
      <c r="B36" s="5" t="str">
        <f>SenateDrop!C33</f>
        <v>Behn, Jerry</v>
      </c>
      <c r="D36" s="5" t="str">
        <f>SenateDrop!F33</f>
        <v>Glidden-Ralston</v>
      </c>
      <c r="F36" s="80">
        <f>SenateDrop!I33</f>
        <v>267.10000000000002</v>
      </c>
      <c r="G36" s="80">
        <v>32</v>
      </c>
      <c r="I36" s="79">
        <f>SenateDrop!J33</f>
        <v>6667</v>
      </c>
      <c r="J36" s="79"/>
      <c r="K36" s="79">
        <f>SenateDrop!H33</f>
        <v>6664</v>
      </c>
      <c r="L36" s="79"/>
      <c r="M36" s="79">
        <f>SenateDrop!K33</f>
        <v>3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3">
      <c r="B37" s="5" t="str">
        <f>SenateDrop!C34</f>
        <v>Behn, Jerry</v>
      </c>
      <c r="D37" s="5" t="str">
        <f>SenateDrop!F34</f>
        <v>Hubbard-Radcliffe</v>
      </c>
      <c r="F37" s="80">
        <f>SenateDrop!I34</f>
        <v>459.6</v>
      </c>
      <c r="G37" s="80">
        <v>33</v>
      </c>
      <c r="I37" s="79">
        <f>SenateDrop!J34</f>
        <v>6776</v>
      </c>
      <c r="J37" s="79"/>
      <c r="K37" s="79">
        <f>SenateDrop!H34</f>
        <v>6664</v>
      </c>
      <c r="L37" s="79"/>
      <c r="M37" s="79">
        <f>SenateDrop!K34</f>
        <v>112</v>
      </c>
      <c r="N37">
        <f t="shared" si="0"/>
        <v>1</v>
      </c>
      <c r="O37">
        <f t="shared" si="1"/>
        <v>1</v>
      </c>
      <c r="P37">
        <v>1</v>
      </c>
    </row>
    <row r="38" spans="2:16" hidden="1" x14ac:dyDescent="0.3">
      <c r="B38" s="5" t="str">
        <f>SenateDrop!C35</f>
        <v>Behn, Jerry</v>
      </c>
      <c r="D38" s="5" t="str">
        <f>SenateDrop!F35</f>
        <v>Greene County</v>
      </c>
      <c r="F38" s="80">
        <f>SenateDrop!I35</f>
        <v>1248.4000000000001</v>
      </c>
      <c r="G38" s="80">
        <v>34</v>
      </c>
      <c r="I38" s="79">
        <f>SenateDrop!J35</f>
        <v>6738</v>
      </c>
      <c r="J38" s="79"/>
      <c r="K38" s="79">
        <f>SenateDrop!H35</f>
        <v>6664</v>
      </c>
      <c r="L38" s="79"/>
      <c r="M38" s="79">
        <f>SenateDrop!K35</f>
        <v>74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3">
      <c r="B39" s="5" t="str">
        <f>SenateDrop!C36</f>
        <v>Behn, Jerry</v>
      </c>
      <c r="D39" s="5" t="str">
        <f>SenateDrop!F36</f>
        <v>Madrid</v>
      </c>
      <c r="F39" s="80">
        <f>SenateDrop!I36</f>
        <v>672.5</v>
      </c>
      <c r="G39" s="80">
        <v>35</v>
      </c>
      <c r="I39" s="79">
        <f>SenateDrop!J36</f>
        <v>6664</v>
      </c>
      <c r="J39" s="79"/>
      <c r="K39" s="79">
        <f>SenateDrop!H36</f>
        <v>6664</v>
      </c>
      <c r="L39" s="79"/>
      <c r="M39" s="79">
        <f>SenateDrop!K36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3">
      <c r="B40" s="5" t="str">
        <f>SenateDrop!C37</f>
        <v>Behn, Jerry</v>
      </c>
      <c r="D40" s="5" t="str">
        <f>SenateDrop!F37</f>
        <v>Nevada</v>
      </c>
      <c r="F40" s="80">
        <f>SenateDrop!I37</f>
        <v>1548.1</v>
      </c>
      <c r="G40" s="80">
        <v>36</v>
      </c>
      <c r="I40" s="79">
        <f>SenateDrop!J37</f>
        <v>6664</v>
      </c>
      <c r="J40" s="79"/>
      <c r="K40" s="79">
        <f>SenateDrop!H37</f>
        <v>6664</v>
      </c>
      <c r="L40" s="79"/>
      <c r="M40" s="79">
        <f>SenateDrop!K37</f>
        <v>0</v>
      </c>
      <c r="N40">
        <f t="shared" si="0"/>
        <v>0</v>
      </c>
      <c r="O40">
        <f t="shared" si="1"/>
        <v>1</v>
      </c>
      <c r="P40">
        <v>1</v>
      </c>
    </row>
    <row r="41" spans="2:16" hidden="1" x14ac:dyDescent="0.3">
      <c r="B41" s="5" t="str">
        <f>SenateDrop!C38</f>
        <v>Behn, Jerry</v>
      </c>
      <c r="D41" s="5" t="str">
        <f>SenateDrop!F38</f>
        <v>Northeast Hamilton</v>
      </c>
      <c r="F41" s="80">
        <f>SenateDrop!I38</f>
        <v>195.3</v>
      </c>
      <c r="G41" s="80">
        <v>37</v>
      </c>
      <c r="I41" s="79">
        <f>SenateDrop!J38</f>
        <v>6834</v>
      </c>
      <c r="J41" s="79"/>
      <c r="K41" s="79">
        <f>SenateDrop!H38</f>
        <v>6664</v>
      </c>
      <c r="L41" s="79"/>
      <c r="M41" s="79">
        <f>SenateDrop!K38</f>
        <v>170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3">
      <c r="B42" s="5" t="str">
        <f>SenateDrop!C39</f>
        <v>Behn, Jerry</v>
      </c>
      <c r="D42" s="5" t="str">
        <f>SenateDrop!F39</f>
        <v>North Polk</v>
      </c>
      <c r="F42" s="80">
        <f>SenateDrop!I39</f>
        <v>1565.3</v>
      </c>
      <c r="G42" s="80">
        <v>38</v>
      </c>
      <c r="I42" s="79">
        <f>SenateDrop!J39</f>
        <v>6664</v>
      </c>
      <c r="J42" s="79"/>
      <c r="K42" s="79">
        <f>SenateDrop!H39</f>
        <v>6664</v>
      </c>
      <c r="L42" s="79"/>
      <c r="M42" s="79">
        <f>SenateDrop!K39</f>
        <v>0</v>
      </c>
      <c r="N42">
        <f t="shared" si="0"/>
        <v>0</v>
      </c>
      <c r="O42">
        <f t="shared" si="1"/>
        <v>1</v>
      </c>
      <c r="P42">
        <v>1</v>
      </c>
    </row>
    <row r="43" spans="2:16" hidden="1" x14ac:dyDescent="0.3">
      <c r="B43" s="5" t="str">
        <f>SenateDrop!C40</f>
        <v>Behn, Jerry</v>
      </c>
      <c r="D43" s="5" t="str">
        <f>SenateDrop!F40</f>
        <v>Ogden</v>
      </c>
      <c r="F43" s="80">
        <f>SenateDrop!I40</f>
        <v>630.5</v>
      </c>
      <c r="G43" s="80">
        <v>39</v>
      </c>
      <c r="I43" s="79">
        <f>SenateDrop!J40</f>
        <v>6664</v>
      </c>
      <c r="J43" s="79"/>
      <c r="K43" s="79">
        <f>SenateDrop!H40</f>
        <v>6664</v>
      </c>
      <c r="L43" s="79"/>
      <c r="M43" s="79">
        <f>SenateDrop!K40</f>
        <v>0</v>
      </c>
      <c r="N43">
        <f t="shared" si="0"/>
        <v>0</v>
      </c>
      <c r="O43">
        <f t="shared" si="1"/>
        <v>1</v>
      </c>
      <c r="P43">
        <v>1</v>
      </c>
    </row>
    <row r="44" spans="2:16" hidden="1" x14ac:dyDescent="0.3">
      <c r="B44" s="5" t="str">
        <f>SenateDrop!C41</f>
        <v>Behn, Jerry</v>
      </c>
      <c r="D44" s="5" t="str">
        <f>SenateDrop!F41</f>
        <v>Panorama</v>
      </c>
      <c r="F44" s="80">
        <f>SenateDrop!I41</f>
        <v>722.9</v>
      </c>
      <c r="G44" s="80">
        <v>40</v>
      </c>
      <c r="I44" s="79">
        <f>SenateDrop!J41</f>
        <v>6664</v>
      </c>
      <c r="J44" s="79"/>
      <c r="K44" s="79">
        <f>SenateDrop!H41</f>
        <v>6664</v>
      </c>
      <c r="L44" s="79"/>
      <c r="M44" s="79">
        <f>SenateDrop!K41</f>
        <v>0</v>
      </c>
      <c r="N44">
        <f t="shared" si="0"/>
        <v>0</v>
      </c>
      <c r="O44">
        <f t="shared" si="1"/>
        <v>1</v>
      </c>
      <c r="P44">
        <v>1</v>
      </c>
    </row>
    <row r="45" spans="2:16" hidden="1" x14ac:dyDescent="0.3">
      <c r="B45" s="5" t="str">
        <f>SenateDrop!C42</f>
        <v>Behn, Jerry</v>
      </c>
      <c r="D45" s="5" t="str">
        <f>SenateDrop!F42</f>
        <v>Paton-Churdan</v>
      </c>
      <c r="F45" s="80">
        <f>SenateDrop!I42</f>
        <v>194.3</v>
      </c>
      <c r="G45" s="80">
        <v>41</v>
      </c>
      <c r="I45" s="79">
        <f>SenateDrop!J42</f>
        <v>6831</v>
      </c>
      <c r="J45" s="79"/>
      <c r="K45" s="79">
        <f>SenateDrop!H42</f>
        <v>6664</v>
      </c>
      <c r="L45" s="79"/>
      <c r="M45" s="79">
        <f>SenateDrop!K42</f>
        <v>167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3">
      <c r="B46" s="5" t="str">
        <f>SenateDrop!C43</f>
        <v>Behn, Jerry</v>
      </c>
      <c r="D46" s="5" t="str">
        <f>SenateDrop!F43</f>
        <v>Perry</v>
      </c>
      <c r="F46" s="80">
        <f>SenateDrop!I43</f>
        <v>1834.8</v>
      </c>
      <c r="G46" s="80">
        <v>42</v>
      </c>
      <c r="I46" s="79">
        <f>SenateDrop!J43</f>
        <v>6665</v>
      </c>
      <c r="J46" s="79"/>
      <c r="K46" s="79">
        <f>SenateDrop!H43</f>
        <v>6664</v>
      </c>
      <c r="L46" s="79"/>
      <c r="M46" s="79">
        <f>SenateDrop!K43</f>
        <v>1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3">
      <c r="B47" s="5" t="str">
        <f>SenateDrop!C44</f>
        <v>Behn, Jerry</v>
      </c>
      <c r="D47" s="5" t="str">
        <f>SenateDrop!F44</f>
        <v>Prairie Valley</v>
      </c>
      <c r="F47" s="80">
        <f>SenateDrop!I44</f>
        <v>590</v>
      </c>
      <c r="G47" s="80">
        <v>43</v>
      </c>
      <c r="I47" s="79">
        <f>SenateDrop!J44</f>
        <v>6784</v>
      </c>
      <c r="J47" s="79"/>
      <c r="K47" s="79">
        <f>SenateDrop!H44</f>
        <v>6664</v>
      </c>
      <c r="L47" s="79"/>
      <c r="M47" s="79">
        <f>SenateDrop!K44</f>
        <v>120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3">
      <c r="B48" s="5" t="str">
        <f>SenateDrop!C45</f>
        <v>Behn, Jerry</v>
      </c>
      <c r="D48" s="5" t="str">
        <f>SenateDrop!F45</f>
        <v>Roland-Story</v>
      </c>
      <c r="F48" s="80">
        <f>SenateDrop!I45</f>
        <v>1015.1</v>
      </c>
      <c r="G48" s="80">
        <v>44</v>
      </c>
      <c r="I48" s="79">
        <f>SenateDrop!J45</f>
        <v>6664</v>
      </c>
      <c r="J48" s="79"/>
      <c r="K48" s="79">
        <f>SenateDrop!H45</f>
        <v>6664</v>
      </c>
      <c r="L48" s="79"/>
      <c r="M48" s="79">
        <f>SenateDrop!K45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3">
      <c r="B49" s="5" t="str">
        <f>SenateDrop!C46</f>
        <v>Behn, Jerry</v>
      </c>
      <c r="D49" s="5" t="str">
        <f>SenateDrop!F46</f>
        <v>South Central Calhoun</v>
      </c>
      <c r="F49" s="80">
        <f>SenateDrop!I46</f>
        <v>920.1</v>
      </c>
      <c r="G49" s="80">
        <v>45</v>
      </c>
      <c r="I49" s="79">
        <f>SenateDrop!J46</f>
        <v>6697</v>
      </c>
      <c r="J49" s="79"/>
      <c r="K49" s="79">
        <f>SenateDrop!H46</f>
        <v>6664</v>
      </c>
      <c r="L49" s="79"/>
      <c r="M49" s="79">
        <f>SenateDrop!K46</f>
        <v>33</v>
      </c>
      <c r="N49">
        <f t="shared" si="0"/>
        <v>1</v>
      </c>
      <c r="O49">
        <f t="shared" si="1"/>
        <v>1</v>
      </c>
      <c r="P49">
        <v>1</v>
      </c>
    </row>
    <row r="50" spans="2:16" hidden="1" x14ac:dyDescent="0.3">
      <c r="B50" s="5" t="str">
        <f>SenateDrop!C47</f>
        <v>Behn, Jerry</v>
      </c>
      <c r="D50" s="5" t="str">
        <f>SenateDrop!F47</f>
        <v>South Hamilton</v>
      </c>
      <c r="F50" s="80">
        <f>SenateDrop!I47</f>
        <v>638.20000000000005</v>
      </c>
      <c r="G50" s="80">
        <v>46</v>
      </c>
      <c r="I50" s="79">
        <f>SenateDrop!J47</f>
        <v>6726</v>
      </c>
      <c r="J50" s="79"/>
      <c r="K50" s="79">
        <f>SenateDrop!H47</f>
        <v>6664</v>
      </c>
      <c r="L50" s="79"/>
      <c r="M50" s="79">
        <f>SenateDrop!K47</f>
        <v>62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3">
      <c r="B51" s="5" t="str">
        <f>SenateDrop!C48</f>
        <v>Behn, Jerry</v>
      </c>
      <c r="D51" s="5" t="str">
        <f>SenateDrop!F48</f>
        <v>Southeast Webster Grand</v>
      </c>
      <c r="F51" s="80">
        <f>SenateDrop!I48</f>
        <v>547.20000000000005</v>
      </c>
      <c r="G51" s="80">
        <v>47</v>
      </c>
      <c r="I51" s="79">
        <f>SenateDrop!J48</f>
        <v>6793</v>
      </c>
      <c r="J51" s="79"/>
      <c r="K51" s="79">
        <f>SenateDrop!H48</f>
        <v>6664</v>
      </c>
      <c r="L51" s="79"/>
      <c r="M51" s="79">
        <f>SenateDrop!K48</f>
        <v>129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3">
      <c r="B52" s="5" t="str">
        <f>SenateDrop!C49</f>
        <v>Behn, Jerry</v>
      </c>
      <c r="D52" s="5" t="str">
        <f>SenateDrop!F49</f>
        <v>Stratford</v>
      </c>
      <c r="F52" s="80">
        <f>SenateDrop!I49</f>
        <v>160.69999999999999</v>
      </c>
      <c r="G52" s="80">
        <v>48</v>
      </c>
      <c r="I52" s="79">
        <f>SenateDrop!J49</f>
        <v>6839</v>
      </c>
      <c r="J52" s="79"/>
      <c r="K52" s="79">
        <f>SenateDrop!H49</f>
        <v>6664</v>
      </c>
      <c r="L52" s="79"/>
      <c r="M52" s="79">
        <f>SenateDrop!K49</f>
        <v>175</v>
      </c>
      <c r="N52">
        <f t="shared" si="0"/>
        <v>1</v>
      </c>
      <c r="O52">
        <f t="shared" si="1"/>
        <v>0</v>
      </c>
      <c r="P52">
        <v>1</v>
      </c>
    </row>
    <row r="53" spans="2:16" hidden="1" x14ac:dyDescent="0.3">
      <c r="B53" s="5" t="str">
        <f>SenateDrop!C50</f>
        <v>Behn, Jerry</v>
      </c>
      <c r="D53" s="5" t="str">
        <f>SenateDrop!F50</f>
        <v>United</v>
      </c>
      <c r="F53" s="80">
        <f>SenateDrop!I50</f>
        <v>361.5</v>
      </c>
      <c r="G53" s="80">
        <v>49</v>
      </c>
      <c r="I53" s="79">
        <f>SenateDrop!J50</f>
        <v>6664</v>
      </c>
      <c r="J53" s="79"/>
      <c r="K53" s="79">
        <f>SenateDrop!H50</f>
        <v>6664</v>
      </c>
      <c r="L53" s="79"/>
      <c r="M53" s="79">
        <f>SenateDrop!K50</f>
        <v>0</v>
      </c>
      <c r="N53">
        <f t="shared" si="0"/>
        <v>0</v>
      </c>
      <c r="O53">
        <f t="shared" si="1"/>
        <v>1</v>
      </c>
      <c r="P53">
        <v>1</v>
      </c>
    </row>
    <row r="54" spans="2:16" hidden="1" x14ac:dyDescent="0.3">
      <c r="B54" s="5" t="str">
        <f>SenateDrop!C51</f>
        <v>Behn, Jerry</v>
      </c>
      <c r="D54" s="5" t="str">
        <f>SenateDrop!F51</f>
        <v>Webster City</v>
      </c>
      <c r="F54" s="80">
        <f>SenateDrop!I51</f>
        <v>1543.7</v>
      </c>
      <c r="G54" s="80">
        <v>50</v>
      </c>
      <c r="I54" s="79">
        <f>SenateDrop!J51</f>
        <v>6664</v>
      </c>
      <c r="J54" s="79"/>
      <c r="K54" s="79">
        <f>SenateDrop!H51</f>
        <v>6664</v>
      </c>
      <c r="L54" s="79"/>
      <c r="M54" s="79">
        <f>SenateDrop!K51</f>
        <v>0</v>
      </c>
      <c r="N54">
        <f t="shared" si="0"/>
        <v>0</v>
      </c>
      <c r="O54">
        <f t="shared" si="1"/>
        <v>1</v>
      </c>
      <c r="P54">
        <v>1</v>
      </c>
    </row>
    <row r="55" spans="2:16" hidden="1" x14ac:dyDescent="0.3">
      <c r="B55" s="5" t="str">
        <f>SenateDrop!C52</f>
        <v>Behn, Jerry</v>
      </c>
      <c r="D55" s="5" t="str">
        <f>SenateDrop!F52</f>
        <v>Woodward-Granger</v>
      </c>
      <c r="F55" s="80">
        <f>SenateDrop!I52</f>
        <v>950.3</v>
      </c>
      <c r="G55" s="80">
        <v>51</v>
      </c>
      <c r="I55" s="79">
        <f>SenateDrop!J52</f>
        <v>6756</v>
      </c>
      <c r="J55" s="79"/>
      <c r="K55" s="79">
        <f>SenateDrop!H52</f>
        <v>6664</v>
      </c>
      <c r="L55" s="79"/>
      <c r="M55" s="79">
        <f>SenateDrop!K52</f>
        <v>92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3">
      <c r="B56" s="5" t="str">
        <f>SenateDrop!C53</f>
        <v>Bertrand, Rick</v>
      </c>
      <c r="D56" s="5" t="str">
        <f>SenateDrop!F53</f>
        <v>Lawton-Bronson</v>
      </c>
      <c r="F56" s="80">
        <f>SenateDrop!I53</f>
        <v>581.9</v>
      </c>
      <c r="G56" s="80">
        <v>52</v>
      </c>
      <c r="I56" s="79">
        <f>SenateDrop!J53</f>
        <v>6664</v>
      </c>
      <c r="J56" s="79"/>
      <c r="K56" s="79">
        <f>SenateDrop!H53</f>
        <v>6664</v>
      </c>
      <c r="L56" s="79"/>
      <c r="M56" s="79">
        <f>SenateDrop!K53</f>
        <v>0</v>
      </c>
      <c r="N56">
        <f t="shared" si="0"/>
        <v>0</v>
      </c>
      <c r="O56">
        <f t="shared" si="1"/>
        <v>1</v>
      </c>
      <c r="P56">
        <v>1</v>
      </c>
    </row>
    <row r="57" spans="2:16" hidden="1" x14ac:dyDescent="0.3">
      <c r="B57" s="5" t="str">
        <f>SenateDrop!C54</f>
        <v>Bertrand, Rick</v>
      </c>
      <c r="D57" s="5" t="str">
        <f>SenateDrop!F54</f>
        <v>Sioux City</v>
      </c>
      <c r="F57" s="80">
        <f>SenateDrop!I54</f>
        <v>14504</v>
      </c>
      <c r="G57" s="80">
        <v>53</v>
      </c>
      <c r="I57" s="79">
        <f>SenateDrop!J54</f>
        <v>6664</v>
      </c>
      <c r="J57" s="79"/>
      <c r="K57" s="79">
        <f>SenateDrop!H54</f>
        <v>6664</v>
      </c>
      <c r="L57" s="79"/>
      <c r="M57" s="79">
        <f>SenateDrop!K54</f>
        <v>0</v>
      </c>
      <c r="N57">
        <f t="shared" si="0"/>
        <v>0</v>
      </c>
      <c r="O57">
        <f t="shared" si="1"/>
        <v>1</v>
      </c>
      <c r="P57">
        <v>1</v>
      </c>
    </row>
    <row r="58" spans="2:16" hidden="1" x14ac:dyDescent="0.3">
      <c r="B58" s="5" t="str">
        <f>SenateDrop!C55</f>
        <v>Bisignano, Tony</v>
      </c>
      <c r="D58" s="5" t="str">
        <f>SenateDrop!F55</f>
        <v>Carlisle</v>
      </c>
      <c r="F58" s="80">
        <f>SenateDrop!I55</f>
        <v>1902.3</v>
      </c>
      <c r="G58" s="80">
        <v>54</v>
      </c>
      <c r="I58" s="79">
        <f>SenateDrop!J55</f>
        <v>6664</v>
      </c>
      <c r="J58" s="79"/>
      <c r="K58" s="79">
        <f>SenateDrop!H55</f>
        <v>6664</v>
      </c>
      <c r="L58" s="79"/>
      <c r="M58" s="79">
        <f>SenateDrop!K55</f>
        <v>0</v>
      </c>
      <c r="N58">
        <f t="shared" si="0"/>
        <v>0</v>
      </c>
      <c r="O58">
        <f t="shared" si="1"/>
        <v>1</v>
      </c>
      <c r="P58">
        <v>1</v>
      </c>
    </row>
    <row r="59" spans="2:16" hidden="1" x14ac:dyDescent="0.3">
      <c r="B59" s="5" t="str">
        <f>SenateDrop!C56</f>
        <v>Bisignano, Tony</v>
      </c>
      <c r="D59" s="5" t="str">
        <f>SenateDrop!F56</f>
        <v>Des Moines Independent</v>
      </c>
      <c r="F59" s="80">
        <f>SenateDrop!I56</f>
        <v>32979.199999999997</v>
      </c>
      <c r="G59" s="80">
        <v>55</v>
      </c>
      <c r="I59" s="79">
        <f>SenateDrop!J56</f>
        <v>6732</v>
      </c>
      <c r="J59" s="79"/>
      <c r="K59" s="79">
        <f>SenateDrop!H56</f>
        <v>6664</v>
      </c>
      <c r="L59" s="79"/>
      <c r="M59" s="79">
        <f>SenateDrop!K56</f>
        <v>68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3">
      <c r="B60" s="5" t="str">
        <f>SenateDrop!C57</f>
        <v>Bolkcom, Joe</v>
      </c>
      <c r="D60" s="5" t="str">
        <f>SenateDrop!F57</f>
        <v>Iowa City</v>
      </c>
      <c r="F60" s="80">
        <f>SenateDrop!I57</f>
        <v>13981.6</v>
      </c>
      <c r="G60" s="80">
        <v>56</v>
      </c>
      <c r="I60" s="79">
        <f>SenateDrop!J57</f>
        <v>6681</v>
      </c>
      <c r="J60" s="79"/>
      <c r="K60" s="79">
        <f>SenateDrop!H57</f>
        <v>6664</v>
      </c>
      <c r="L60" s="79"/>
      <c r="M60" s="79">
        <f>SenateDrop!K57</f>
        <v>17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3">
      <c r="B61" s="5" t="str">
        <f>SenateDrop!C58</f>
        <v>Boulton, Nate</v>
      </c>
      <c r="D61" s="5" t="str">
        <f>SenateDrop!F58</f>
        <v>Des Moines Independent</v>
      </c>
      <c r="F61" s="80">
        <f>SenateDrop!I58</f>
        <v>32979.199999999997</v>
      </c>
      <c r="G61" s="80">
        <v>57</v>
      </c>
      <c r="I61" s="79">
        <f>SenateDrop!J58</f>
        <v>6732</v>
      </c>
      <c r="J61" s="79"/>
      <c r="K61" s="79">
        <f>SenateDrop!H58</f>
        <v>6664</v>
      </c>
      <c r="L61" s="79"/>
      <c r="M61" s="79">
        <f>SenateDrop!K58</f>
        <v>68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3">
      <c r="B62" s="5" t="str">
        <f>SenateDrop!C59</f>
        <v>Boulton, Nate</v>
      </c>
      <c r="D62" s="5" t="str">
        <f>SenateDrop!F59</f>
        <v>Saydel</v>
      </c>
      <c r="F62" s="80">
        <f>SenateDrop!I59</f>
        <v>1122.9000000000001</v>
      </c>
      <c r="G62" s="80">
        <v>58</v>
      </c>
      <c r="I62" s="79">
        <f>SenateDrop!J59</f>
        <v>6732</v>
      </c>
      <c r="J62" s="79"/>
      <c r="K62" s="79">
        <f>SenateDrop!H59</f>
        <v>6664</v>
      </c>
      <c r="L62" s="79"/>
      <c r="M62" s="79">
        <f>SenateDrop!K59</f>
        <v>68</v>
      </c>
      <c r="N62">
        <f t="shared" si="0"/>
        <v>1</v>
      </c>
      <c r="O62">
        <f t="shared" si="1"/>
        <v>1</v>
      </c>
      <c r="P62">
        <v>1</v>
      </c>
    </row>
    <row r="63" spans="2:16" hidden="1" x14ac:dyDescent="0.3">
      <c r="B63" s="5" t="str">
        <f>SenateDrop!C60</f>
        <v>Boulton, Nate</v>
      </c>
      <c r="D63" s="5" t="str">
        <f>SenateDrop!F60</f>
        <v>Southeast Polk</v>
      </c>
      <c r="F63" s="80">
        <f>SenateDrop!I60</f>
        <v>6797.2</v>
      </c>
      <c r="G63" s="80">
        <v>59</v>
      </c>
      <c r="I63" s="79">
        <f>SenateDrop!J60</f>
        <v>6664</v>
      </c>
      <c r="J63" s="79"/>
      <c r="K63" s="79">
        <f>SenateDrop!H60</f>
        <v>6664</v>
      </c>
      <c r="L63" s="79"/>
      <c r="M63" s="79">
        <f>SenateDrop!K60</f>
        <v>0</v>
      </c>
      <c r="N63">
        <f t="shared" si="0"/>
        <v>0</v>
      </c>
      <c r="O63">
        <f t="shared" si="1"/>
        <v>1</v>
      </c>
      <c r="P63">
        <v>1</v>
      </c>
    </row>
    <row r="64" spans="2:16" hidden="1" x14ac:dyDescent="0.3">
      <c r="B64" s="5" t="str">
        <f>SenateDrop!C61</f>
        <v>Bowman, Tod</v>
      </c>
      <c r="D64" s="5" t="str">
        <f>SenateDrop!F61</f>
        <v>Anamosa</v>
      </c>
      <c r="F64" s="80">
        <f>SenateDrop!I61</f>
        <v>1258.3</v>
      </c>
      <c r="G64" s="80">
        <v>60</v>
      </c>
      <c r="I64" s="79">
        <f>SenateDrop!J61</f>
        <v>6681</v>
      </c>
      <c r="J64" s="79"/>
      <c r="K64" s="79">
        <f>SenateDrop!H61</f>
        <v>6664</v>
      </c>
      <c r="L64" s="79"/>
      <c r="M64" s="79">
        <f>SenateDrop!K61</f>
        <v>17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3">
      <c r="B65" s="5" t="str">
        <f>SenateDrop!C62</f>
        <v>Bowman, Tod</v>
      </c>
      <c r="D65" s="5" t="str">
        <f>SenateDrop!F62</f>
        <v>Andrew</v>
      </c>
      <c r="F65" s="80">
        <f>SenateDrop!I62</f>
        <v>234.3</v>
      </c>
      <c r="G65" s="80">
        <v>61</v>
      </c>
      <c r="I65" s="79">
        <f>SenateDrop!J62</f>
        <v>6729</v>
      </c>
      <c r="J65" s="79"/>
      <c r="K65" s="79">
        <f>SenateDrop!H62</f>
        <v>6664</v>
      </c>
      <c r="L65" s="79"/>
      <c r="M65" s="79">
        <f>SenateDrop!K62</f>
        <v>65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3">
      <c r="B66" s="5" t="str">
        <f>SenateDrop!C63</f>
        <v>Bowman, Tod</v>
      </c>
      <c r="D66" s="5" t="str">
        <f>SenateDrop!F63</f>
        <v>Bellevue</v>
      </c>
      <c r="F66" s="80">
        <f>SenateDrop!I63</f>
        <v>574.20000000000005</v>
      </c>
      <c r="G66" s="80">
        <v>62</v>
      </c>
      <c r="I66" s="79">
        <f>SenateDrop!J63</f>
        <v>6721</v>
      </c>
      <c r="J66" s="79"/>
      <c r="K66" s="79">
        <f>SenateDrop!H63</f>
        <v>6664</v>
      </c>
      <c r="L66" s="79"/>
      <c r="M66" s="79">
        <f>SenateDrop!K63</f>
        <v>57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3">
      <c r="B67" s="5" t="str">
        <f>SenateDrop!C64</f>
        <v>Bowman, Tod</v>
      </c>
      <c r="D67" s="5" t="str">
        <f>SenateDrop!F64</f>
        <v>Delwood</v>
      </c>
      <c r="F67" s="80">
        <f>SenateDrop!I64</f>
        <v>191.5</v>
      </c>
      <c r="G67" s="80">
        <v>63</v>
      </c>
      <c r="I67" s="79">
        <f>SenateDrop!J64</f>
        <v>6839</v>
      </c>
      <c r="J67" s="79"/>
      <c r="K67" s="79">
        <f>SenateDrop!H64</f>
        <v>6664</v>
      </c>
      <c r="L67" s="79"/>
      <c r="M67" s="79">
        <f>SenateDrop!K64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3">
      <c r="B68" s="5" t="str">
        <f>SenateDrop!C65</f>
        <v>Bowman, Tod</v>
      </c>
      <c r="D68" s="5" t="str">
        <f>SenateDrop!F65</f>
        <v>Dubuque</v>
      </c>
      <c r="F68" s="80">
        <f>SenateDrop!I65</f>
        <v>10555.8</v>
      </c>
      <c r="G68" s="80">
        <v>64</v>
      </c>
      <c r="I68" s="79">
        <f>SenateDrop!J65</f>
        <v>6671</v>
      </c>
      <c r="J68" s="79"/>
      <c r="K68" s="79">
        <f>SenateDrop!H65</f>
        <v>6664</v>
      </c>
      <c r="L68" s="79"/>
      <c r="M68" s="79">
        <f>SenateDrop!K65</f>
        <v>7</v>
      </c>
      <c r="N68">
        <f t="shared" si="0"/>
        <v>1</v>
      </c>
      <c r="O68">
        <f t="shared" si="1"/>
        <v>1</v>
      </c>
      <c r="P68">
        <v>1</v>
      </c>
    </row>
    <row r="69" spans="2:16" hidden="1" x14ac:dyDescent="0.3">
      <c r="B69" s="5" t="str">
        <f>SenateDrop!C66</f>
        <v>Bowman, Tod</v>
      </c>
      <c r="D69" s="5" t="str">
        <f>SenateDrop!F66</f>
        <v>Easton Valley</v>
      </c>
      <c r="F69" s="80">
        <f>SenateDrop!I66</f>
        <v>615.5</v>
      </c>
      <c r="G69" s="80">
        <v>65</v>
      </c>
      <c r="I69" s="79">
        <f>SenateDrop!J66</f>
        <v>6664</v>
      </c>
      <c r="J69" s="79"/>
      <c r="K69" s="79">
        <f>SenateDrop!H66</f>
        <v>6664</v>
      </c>
      <c r="L69" s="79"/>
      <c r="M69" s="79">
        <f>SenateDrop!K66</f>
        <v>0</v>
      </c>
      <c r="N69">
        <f t="shared" si="0"/>
        <v>0</v>
      </c>
      <c r="O69">
        <f t="shared" si="1"/>
        <v>1</v>
      </c>
      <c r="P69">
        <v>1</v>
      </c>
    </row>
    <row r="70" spans="2:16" hidden="1" x14ac:dyDescent="0.3">
      <c r="B70" s="5" t="str">
        <f>SenateDrop!C67</f>
        <v>Bowman, Tod</v>
      </c>
      <c r="D70" s="5" t="str">
        <f>SenateDrop!F67</f>
        <v>North Cedar</v>
      </c>
      <c r="F70" s="80">
        <f>SenateDrop!I67</f>
        <v>823.5</v>
      </c>
      <c r="G70" s="80">
        <v>66</v>
      </c>
      <c r="I70" s="79">
        <f>SenateDrop!J67</f>
        <v>6705</v>
      </c>
      <c r="J70" s="79"/>
      <c r="K70" s="79">
        <f>SenateDrop!H67</f>
        <v>6664</v>
      </c>
      <c r="L70" s="79"/>
      <c r="M70" s="79">
        <f>SenateDrop!K67</f>
        <v>41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3">
      <c r="B71" s="5" t="str">
        <f>SenateDrop!C68</f>
        <v>Bowman, Tod</v>
      </c>
      <c r="D71" s="5" t="str">
        <f>SenateDrop!F68</f>
        <v>Lisbon</v>
      </c>
      <c r="F71" s="80">
        <f>SenateDrop!I68</f>
        <v>662.9</v>
      </c>
      <c r="G71" s="80">
        <v>67</v>
      </c>
      <c r="I71" s="79">
        <f>SenateDrop!J68</f>
        <v>6664</v>
      </c>
      <c r="J71" s="79"/>
      <c r="K71" s="79">
        <f>SenateDrop!H68</f>
        <v>6664</v>
      </c>
      <c r="L71" s="79"/>
      <c r="M71" s="79">
        <f>SenateDrop!K68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3">
      <c r="B72" s="5" t="str">
        <f>SenateDrop!C69</f>
        <v>Bowman, Tod</v>
      </c>
      <c r="D72" s="5" t="str">
        <f>SenateDrop!F69</f>
        <v>Maquoketa</v>
      </c>
      <c r="F72" s="80">
        <f>SenateDrop!I69</f>
        <v>1363.5</v>
      </c>
      <c r="G72" s="80">
        <v>68</v>
      </c>
      <c r="I72" s="79">
        <f>SenateDrop!J69</f>
        <v>6664</v>
      </c>
      <c r="J72" s="79"/>
      <c r="K72" s="79">
        <f>SenateDrop!H69</f>
        <v>6664</v>
      </c>
      <c r="L72" s="79"/>
      <c r="M72" s="79">
        <f>SenateDrop!K69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3">
      <c r="B73" s="5" t="str">
        <f>SenateDrop!C70</f>
        <v>Bowman, Tod</v>
      </c>
      <c r="D73" s="5" t="str">
        <f>SenateDrop!F70</f>
        <v>Midland</v>
      </c>
      <c r="F73" s="80">
        <f>SenateDrop!I70</f>
        <v>552.9</v>
      </c>
      <c r="G73" s="80">
        <v>69</v>
      </c>
      <c r="I73" s="79">
        <f>SenateDrop!J70</f>
        <v>6753</v>
      </c>
      <c r="J73" s="79"/>
      <c r="K73" s="79">
        <f>SenateDrop!H70</f>
        <v>6664</v>
      </c>
      <c r="L73" s="79"/>
      <c r="M73" s="79">
        <f>SenateDrop!K70</f>
        <v>89</v>
      </c>
      <c r="N73">
        <f t="shared" si="2"/>
        <v>1</v>
      </c>
      <c r="O73">
        <f t="shared" si="3"/>
        <v>1</v>
      </c>
      <c r="P73">
        <v>1</v>
      </c>
    </row>
    <row r="74" spans="2:16" hidden="1" x14ac:dyDescent="0.3">
      <c r="B74" s="5" t="str">
        <f>SenateDrop!C71</f>
        <v>Bowman, Tod</v>
      </c>
      <c r="D74" s="5" t="str">
        <f>SenateDrop!F71</f>
        <v>Monticello</v>
      </c>
      <c r="F74" s="80">
        <f>SenateDrop!I71</f>
        <v>1025.7</v>
      </c>
      <c r="G74" s="80">
        <v>70</v>
      </c>
      <c r="I74" s="79">
        <f>SenateDrop!J71</f>
        <v>6664</v>
      </c>
      <c r="J74" s="79"/>
      <c r="K74" s="79">
        <f>SenateDrop!H71</f>
        <v>6664</v>
      </c>
      <c r="L74" s="79"/>
      <c r="M74" s="79">
        <f>SenateDrop!K71</f>
        <v>0</v>
      </c>
      <c r="N74">
        <f t="shared" si="2"/>
        <v>0</v>
      </c>
      <c r="O74">
        <f t="shared" si="3"/>
        <v>1</v>
      </c>
      <c r="P74">
        <v>1</v>
      </c>
    </row>
    <row r="75" spans="2:16" hidden="1" x14ac:dyDescent="0.3">
      <c r="B75" s="5" t="str">
        <f>SenateDrop!C72</f>
        <v>Bowman, Tod</v>
      </c>
      <c r="D75" s="5" t="str">
        <f>SenateDrop!F72</f>
        <v>Mount Vernon</v>
      </c>
      <c r="F75" s="80">
        <f>SenateDrop!I72</f>
        <v>1124.2</v>
      </c>
      <c r="G75" s="80">
        <v>71</v>
      </c>
      <c r="I75" s="79">
        <f>SenateDrop!J72</f>
        <v>6664</v>
      </c>
      <c r="J75" s="79"/>
      <c r="K75" s="79">
        <f>SenateDrop!H72</f>
        <v>6664</v>
      </c>
      <c r="L75" s="79"/>
      <c r="M75" s="79">
        <f>SenateDrop!K72</f>
        <v>0</v>
      </c>
      <c r="N75">
        <f t="shared" si="2"/>
        <v>0</v>
      </c>
      <c r="O75">
        <f t="shared" si="3"/>
        <v>1</v>
      </c>
      <c r="P75">
        <v>1</v>
      </c>
    </row>
    <row r="76" spans="2:16" hidden="1" x14ac:dyDescent="0.3">
      <c r="B76" s="5" t="str">
        <f>SenateDrop!C73</f>
        <v>Bowman, Tod</v>
      </c>
      <c r="D76" s="5" t="str">
        <f>SenateDrop!F73</f>
        <v>Olin Consolidated</v>
      </c>
      <c r="F76" s="80">
        <f>SenateDrop!I73</f>
        <v>218</v>
      </c>
      <c r="G76" s="80">
        <v>72</v>
      </c>
      <c r="I76" s="79">
        <f>SenateDrop!J73</f>
        <v>6676</v>
      </c>
      <c r="J76" s="79"/>
      <c r="K76" s="79">
        <f>SenateDrop!H73</f>
        <v>6664</v>
      </c>
      <c r="L76" s="79"/>
      <c r="M76" s="79">
        <f>SenateDrop!K73</f>
        <v>12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3">
      <c r="B77" s="5" t="str">
        <f>SenateDrop!C74</f>
        <v>Bowman, Tod</v>
      </c>
      <c r="D77" s="5" t="str">
        <f>SenateDrop!F74</f>
        <v>Western Dubuque</v>
      </c>
      <c r="F77" s="80">
        <f>SenateDrop!I74</f>
        <v>3149</v>
      </c>
      <c r="G77" s="80">
        <v>73</v>
      </c>
      <c r="I77" s="79">
        <f>SenateDrop!J74</f>
        <v>6719</v>
      </c>
      <c r="J77" s="79"/>
      <c r="K77" s="79">
        <f>SenateDrop!H74</f>
        <v>6664</v>
      </c>
      <c r="L77" s="79"/>
      <c r="M77" s="79">
        <f>SenateDrop!K74</f>
        <v>55</v>
      </c>
      <c r="N77">
        <f t="shared" si="2"/>
        <v>1</v>
      </c>
      <c r="O77">
        <f t="shared" si="3"/>
        <v>1</v>
      </c>
      <c r="P77">
        <v>1</v>
      </c>
    </row>
    <row r="78" spans="2:16" hidden="1" x14ac:dyDescent="0.3">
      <c r="B78" s="5" t="str">
        <f>SenateDrop!C75</f>
        <v>Breitbach, Michael</v>
      </c>
      <c r="D78" s="5" t="str">
        <f>SenateDrop!F75</f>
        <v>Allamakee</v>
      </c>
      <c r="F78" s="80">
        <f>SenateDrop!I75</f>
        <v>1104.7</v>
      </c>
      <c r="G78" s="80">
        <v>74</v>
      </c>
      <c r="I78" s="79">
        <f>SenateDrop!J75</f>
        <v>6746</v>
      </c>
      <c r="J78" s="79"/>
      <c r="K78" s="79">
        <f>SenateDrop!H75</f>
        <v>6664</v>
      </c>
      <c r="L78" s="79"/>
      <c r="M78" s="79">
        <f>SenateDrop!K75</f>
        <v>82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3">
      <c r="B79" s="5" t="str">
        <f>SenateDrop!C76</f>
        <v>Breitbach, Michael</v>
      </c>
      <c r="D79" s="5" t="str">
        <f>SenateDrop!F76</f>
        <v>Central</v>
      </c>
      <c r="F79" s="80">
        <f>SenateDrop!I76</f>
        <v>433.3</v>
      </c>
      <c r="G79" s="80">
        <v>75</v>
      </c>
      <c r="I79" s="79">
        <f>SenateDrop!J76</f>
        <v>6664</v>
      </c>
      <c r="J79" s="79"/>
      <c r="K79" s="79">
        <f>SenateDrop!H76</f>
        <v>6664</v>
      </c>
      <c r="L79" s="79"/>
      <c r="M79" s="79">
        <f>SenateDrop!K76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3">
      <c r="B80" s="5" t="str">
        <f>SenateDrop!C77</f>
        <v>Breitbach, Michael</v>
      </c>
      <c r="D80" s="5" t="str">
        <f>SenateDrop!F77</f>
        <v>Decorah Community</v>
      </c>
      <c r="F80" s="80">
        <f>SenateDrop!I77</f>
        <v>1349.3</v>
      </c>
      <c r="G80" s="80">
        <v>76</v>
      </c>
      <c r="I80" s="79">
        <f>SenateDrop!J77</f>
        <v>6678</v>
      </c>
      <c r="J80" s="79"/>
      <c r="K80" s="79">
        <f>SenateDrop!H77</f>
        <v>6664</v>
      </c>
      <c r="L80" s="79"/>
      <c r="M80" s="79">
        <f>SenateDrop!K77</f>
        <v>14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3">
      <c r="B81" s="5" t="str">
        <f>SenateDrop!C78</f>
        <v>Breitbach, Michael</v>
      </c>
      <c r="D81" s="5" t="str">
        <f>SenateDrop!F78</f>
        <v>Eastern Allamakee</v>
      </c>
      <c r="F81" s="80">
        <f>SenateDrop!I78</f>
        <v>343.8</v>
      </c>
      <c r="G81" s="80">
        <v>77</v>
      </c>
      <c r="I81" s="79">
        <f>SenateDrop!J78</f>
        <v>6664</v>
      </c>
      <c r="J81" s="79"/>
      <c r="K81" s="79">
        <f>SenateDrop!H78</f>
        <v>6664</v>
      </c>
      <c r="L81" s="79"/>
      <c r="M81" s="79">
        <f>SenateDrop!K78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3">
      <c r="B82" s="5" t="str">
        <f>SenateDrop!C79</f>
        <v>Breitbach, Michael</v>
      </c>
      <c r="D82" s="5" t="str">
        <f>SenateDrop!F79</f>
        <v>Edgewood-Colesburg</v>
      </c>
      <c r="F82" s="80">
        <f>SenateDrop!I79</f>
        <v>385</v>
      </c>
      <c r="G82" s="80">
        <v>78</v>
      </c>
      <c r="I82" s="79">
        <f>SenateDrop!J79</f>
        <v>6664</v>
      </c>
      <c r="J82" s="79"/>
      <c r="K82" s="79">
        <f>SenateDrop!H79</f>
        <v>6664</v>
      </c>
      <c r="L82" s="79"/>
      <c r="M82" s="79">
        <f>SenateDrop!K79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3">
      <c r="B83" s="5" t="str">
        <f>SenateDrop!C80</f>
        <v>Breitbach, Michael</v>
      </c>
      <c r="D83" s="5" t="str">
        <f>SenateDrop!F80</f>
        <v>Clayton Ridge</v>
      </c>
      <c r="F83" s="80">
        <f>SenateDrop!I80</f>
        <v>577.20000000000005</v>
      </c>
      <c r="G83" s="80">
        <v>79</v>
      </c>
      <c r="I83" s="79">
        <f>SenateDrop!J80</f>
        <v>6756</v>
      </c>
      <c r="J83" s="79"/>
      <c r="K83" s="79">
        <f>SenateDrop!H80</f>
        <v>6664</v>
      </c>
      <c r="L83" s="79"/>
      <c r="M83" s="79">
        <f>SenateDrop!K80</f>
        <v>92</v>
      </c>
      <c r="N83">
        <f t="shared" si="2"/>
        <v>1</v>
      </c>
      <c r="O83">
        <f t="shared" si="3"/>
        <v>1</v>
      </c>
      <c r="P83">
        <v>1</v>
      </c>
    </row>
    <row r="84" spans="2:16" hidden="1" x14ac:dyDescent="0.3">
      <c r="B84" s="5" t="str">
        <f>SenateDrop!C81</f>
        <v>Breitbach, Michael</v>
      </c>
      <c r="D84" s="5" t="str">
        <f>SenateDrop!F81</f>
        <v>Howard-Winneshiek</v>
      </c>
      <c r="F84" s="80">
        <f>SenateDrop!I81</f>
        <v>1194.5</v>
      </c>
      <c r="G84" s="80">
        <v>80</v>
      </c>
      <c r="I84" s="79">
        <f>SenateDrop!J81</f>
        <v>6787</v>
      </c>
      <c r="J84" s="79"/>
      <c r="K84" s="79">
        <f>SenateDrop!H81</f>
        <v>6664</v>
      </c>
      <c r="L84" s="79"/>
      <c r="M84" s="79">
        <f>SenateDrop!K81</f>
        <v>123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3">
      <c r="B85" s="5" t="str">
        <f>SenateDrop!C82</f>
        <v>Breitbach, Michael</v>
      </c>
      <c r="D85" s="5" t="str">
        <f>SenateDrop!F82</f>
        <v>MFL MarMac</v>
      </c>
      <c r="F85" s="80">
        <f>SenateDrop!I82</f>
        <v>777.4</v>
      </c>
      <c r="G85" s="80">
        <v>81</v>
      </c>
      <c r="I85" s="79">
        <f>SenateDrop!J82</f>
        <v>6701</v>
      </c>
      <c r="J85" s="79"/>
      <c r="K85" s="79">
        <f>SenateDrop!H82</f>
        <v>6664</v>
      </c>
      <c r="L85" s="79"/>
      <c r="M85" s="79">
        <f>SenateDrop!K82</f>
        <v>37</v>
      </c>
      <c r="N85">
        <f t="shared" si="2"/>
        <v>1</v>
      </c>
      <c r="O85">
        <f t="shared" si="3"/>
        <v>1</v>
      </c>
      <c r="P85">
        <v>1</v>
      </c>
    </row>
    <row r="86" spans="2:16" hidden="1" x14ac:dyDescent="0.3">
      <c r="B86" s="5" t="str">
        <f>SenateDrop!C83</f>
        <v>Breitbach, Michael</v>
      </c>
      <c r="D86" s="5" t="str">
        <f>SenateDrop!F83</f>
        <v>North Fayette</v>
      </c>
      <c r="F86" s="80">
        <f>SenateDrop!I83</f>
        <v>753.7</v>
      </c>
      <c r="G86" s="80">
        <v>82</v>
      </c>
      <c r="I86" s="79">
        <f>SenateDrop!J83</f>
        <v>6786</v>
      </c>
      <c r="J86" s="79"/>
      <c r="K86" s="79">
        <f>SenateDrop!H83</f>
        <v>6664</v>
      </c>
      <c r="L86" s="79"/>
      <c r="M86" s="79">
        <f>SenateDrop!K83</f>
        <v>122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3">
      <c r="B87" s="5" t="str">
        <f>SenateDrop!C84</f>
        <v>Breitbach, Michael</v>
      </c>
      <c r="D87" s="5" t="str">
        <f>SenateDrop!F84</f>
        <v>North Winneshiek</v>
      </c>
      <c r="F87" s="80">
        <f>SenateDrop!I84</f>
        <v>283.3</v>
      </c>
      <c r="G87" s="80">
        <v>83</v>
      </c>
      <c r="I87" s="79">
        <f>SenateDrop!J84</f>
        <v>6771</v>
      </c>
      <c r="J87" s="79"/>
      <c r="K87" s="79">
        <f>SenateDrop!H84</f>
        <v>6664</v>
      </c>
      <c r="L87" s="79"/>
      <c r="M87" s="79">
        <f>SenateDrop!K84</f>
        <v>107</v>
      </c>
      <c r="N87">
        <f t="shared" si="2"/>
        <v>1</v>
      </c>
      <c r="O87">
        <f t="shared" si="3"/>
        <v>1</v>
      </c>
      <c r="P87">
        <v>1</v>
      </c>
    </row>
    <row r="88" spans="2:16" hidden="1" x14ac:dyDescent="0.3">
      <c r="B88" s="5" t="str">
        <f>SenateDrop!C85</f>
        <v>Breitbach, Michael</v>
      </c>
      <c r="D88" s="5" t="str">
        <f>SenateDrop!F85</f>
        <v>Postville</v>
      </c>
      <c r="F88" s="80">
        <f>SenateDrop!I85</f>
        <v>701.6</v>
      </c>
      <c r="G88" s="80">
        <v>84</v>
      </c>
      <c r="I88" s="79">
        <f>SenateDrop!J85</f>
        <v>6677</v>
      </c>
      <c r="J88" s="79"/>
      <c r="K88" s="79">
        <f>SenateDrop!H85</f>
        <v>6664</v>
      </c>
      <c r="L88" s="79"/>
      <c r="M88" s="79">
        <f>SenateDrop!K85</f>
        <v>13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3">
      <c r="B89" s="5" t="str">
        <f>SenateDrop!C86</f>
        <v>Breitbach, Michael</v>
      </c>
      <c r="D89" s="5" t="str">
        <f>SenateDrop!F86</f>
        <v>South Winneshiek</v>
      </c>
      <c r="F89" s="80">
        <f>SenateDrop!I86</f>
        <v>511</v>
      </c>
      <c r="G89" s="80">
        <v>85</v>
      </c>
      <c r="I89" s="79">
        <f>SenateDrop!J86</f>
        <v>6664</v>
      </c>
      <c r="J89" s="79"/>
      <c r="K89" s="79">
        <f>SenateDrop!H86</f>
        <v>6664</v>
      </c>
      <c r="L89" s="79"/>
      <c r="M89" s="79">
        <f>SenateDrop!K86</f>
        <v>0</v>
      </c>
      <c r="N89">
        <f t="shared" si="2"/>
        <v>0</v>
      </c>
      <c r="O89">
        <f t="shared" si="3"/>
        <v>1</v>
      </c>
      <c r="P89">
        <v>1</v>
      </c>
    </row>
    <row r="90" spans="2:16" hidden="1" x14ac:dyDescent="0.3">
      <c r="B90" s="5" t="str">
        <f>SenateDrop!C87</f>
        <v>Breitbach, Michael</v>
      </c>
      <c r="D90" s="5" t="str">
        <f>SenateDrop!F87</f>
        <v>Starmont</v>
      </c>
      <c r="F90" s="80">
        <f>SenateDrop!I87</f>
        <v>633.4</v>
      </c>
      <c r="G90" s="80">
        <v>86</v>
      </c>
      <c r="I90" s="79">
        <f>SenateDrop!J87</f>
        <v>6678</v>
      </c>
      <c r="J90" s="79"/>
      <c r="K90" s="79">
        <f>SenateDrop!H87</f>
        <v>6664</v>
      </c>
      <c r="L90" s="79"/>
      <c r="M90" s="79">
        <f>SenateDrop!K87</f>
        <v>14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3">
      <c r="B91" s="5" t="str">
        <f>SenateDrop!C88</f>
        <v>Breitbach, Michael</v>
      </c>
      <c r="D91" s="5" t="str">
        <f>SenateDrop!F88</f>
        <v>Sumner-Fredericksburg</v>
      </c>
      <c r="F91" s="80">
        <f>SenateDrop!I88</f>
        <v>821.4</v>
      </c>
      <c r="G91" s="80">
        <v>87</v>
      </c>
      <c r="I91" s="79">
        <f>SenateDrop!J88</f>
        <v>6664</v>
      </c>
      <c r="J91" s="79"/>
      <c r="K91" s="79">
        <f>SenateDrop!H88</f>
        <v>6664</v>
      </c>
      <c r="L91" s="79"/>
      <c r="M91" s="79">
        <f>SenateDrop!K88</f>
        <v>0</v>
      </c>
      <c r="N91">
        <f t="shared" si="2"/>
        <v>0</v>
      </c>
      <c r="O91">
        <f t="shared" si="3"/>
        <v>1</v>
      </c>
      <c r="P91">
        <v>1</v>
      </c>
    </row>
    <row r="92" spans="2:16" hidden="1" x14ac:dyDescent="0.3">
      <c r="B92" s="5" t="str">
        <f>SenateDrop!C89</f>
        <v>Breitbach, Michael</v>
      </c>
      <c r="D92" s="5" t="str">
        <f>SenateDrop!F89</f>
        <v>Turkey Valley</v>
      </c>
      <c r="F92" s="80">
        <f>SenateDrop!I89</f>
        <v>355.2</v>
      </c>
      <c r="G92" s="80">
        <v>88</v>
      </c>
      <c r="I92" s="79">
        <f>SenateDrop!J89</f>
        <v>6831</v>
      </c>
      <c r="J92" s="79"/>
      <c r="K92" s="79">
        <f>SenateDrop!H89</f>
        <v>6664</v>
      </c>
      <c r="L92" s="79"/>
      <c r="M92" s="79">
        <f>SenateDrop!K89</f>
        <v>167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3">
      <c r="B93" s="5" t="str">
        <f>SenateDrop!C90</f>
        <v>Breitbach, Michael</v>
      </c>
      <c r="D93" s="5" t="str">
        <f>SenateDrop!F90</f>
        <v>Valley</v>
      </c>
      <c r="F93" s="80">
        <f>SenateDrop!I90</f>
        <v>376.2</v>
      </c>
      <c r="G93" s="80">
        <v>89</v>
      </c>
      <c r="I93" s="79">
        <f>SenateDrop!J90</f>
        <v>6687</v>
      </c>
      <c r="J93" s="79"/>
      <c r="K93" s="79">
        <f>SenateDrop!H90</f>
        <v>6664</v>
      </c>
      <c r="L93" s="79"/>
      <c r="M93" s="79">
        <f>SenateDrop!K90</f>
        <v>23</v>
      </c>
      <c r="N93">
        <f t="shared" si="2"/>
        <v>1</v>
      </c>
      <c r="O93">
        <f t="shared" si="3"/>
        <v>1</v>
      </c>
      <c r="P93">
        <v>1</v>
      </c>
    </row>
    <row r="94" spans="2:16" hidden="1" x14ac:dyDescent="0.3">
      <c r="B94" s="5" t="str">
        <f>SenateDrop!C91</f>
        <v>Breitbach, Michael</v>
      </c>
      <c r="D94" s="5" t="str">
        <f>SenateDrop!F91</f>
        <v>West Central</v>
      </c>
      <c r="F94" s="80">
        <f>SenateDrop!I91</f>
        <v>257.2</v>
      </c>
      <c r="G94" s="80">
        <v>90</v>
      </c>
      <c r="I94" s="79">
        <f>SenateDrop!J91</f>
        <v>6664</v>
      </c>
      <c r="J94" s="79"/>
      <c r="K94" s="79">
        <f>SenateDrop!H91</f>
        <v>6664</v>
      </c>
      <c r="L94" s="79"/>
      <c r="M94" s="79">
        <f>SenateDrop!K91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3">
      <c r="B95" s="5" t="str">
        <f>SenateDrop!C92</f>
        <v>Breitbach, Michael</v>
      </c>
      <c r="D95" s="5" t="str">
        <f>SenateDrop!F92</f>
        <v>Western Dubuque</v>
      </c>
      <c r="F95" s="80">
        <f>SenateDrop!I92</f>
        <v>3149</v>
      </c>
      <c r="G95" s="80">
        <v>91</v>
      </c>
      <c r="I95" s="79">
        <f>SenateDrop!J92</f>
        <v>6719</v>
      </c>
      <c r="J95" s="79"/>
      <c r="K95" s="79">
        <f>SenateDrop!H92</f>
        <v>6664</v>
      </c>
      <c r="L95" s="79"/>
      <c r="M95" s="79">
        <f>SenateDrop!K92</f>
        <v>55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3">
      <c r="B96" s="5" t="str">
        <f>SenateDrop!C93</f>
        <v>Brown, Waylon</v>
      </c>
      <c r="D96" s="5" t="str">
        <f>SenateDrop!F93</f>
        <v>North Butler</v>
      </c>
      <c r="F96" s="80">
        <f>SenateDrop!I93</f>
        <v>592</v>
      </c>
      <c r="G96" s="80">
        <v>92</v>
      </c>
      <c r="I96" s="79">
        <f>SenateDrop!J93</f>
        <v>6751</v>
      </c>
      <c r="J96" s="79"/>
      <c r="K96" s="79">
        <f>SenateDrop!H93</f>
        <v>6664</v>
      </c>
      <c r="L96" s="79"/>
      <c r="M96" s="79">
        <f>SenateDrop!K93</f>
        <v>87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3">
      <c r="B97" s="5" t="str">
        <f>SenateDrop!C94</f>
        <v>Brown, Waylon</v>
      </c>
      <c r="D97" s="5" t="str">
        <f>SenateDrop!F94</f>
        <v>Charles City</v>
      </c>
      <c r="F97" s="80">
        <f>SenateDrop!I94</f>
        <v>1512.9</v>
      </c>
      <c r="G97" s="80">
        <v>93</v>
      </c>
      <c r="I97" s="79">
        <f>SenateDrop!J94</f>
        <v>6724</v>
      </c>
      <c r="J97" s="79"/>
      <c r="K97" s="79">
        <f>SenateDrop!H94</f>
        <v>6664</v>
      </c>
      <c r="L97" s="79"/>
      <c r="M97" s="79">
        <f>SenateDrop!K94</f>
        <v>60</v>
      </c>
      <c r="N97">
        <f t="shared" si="2"/>
        <v>1</v>
      </c>
      <c r="O97">
        <f t="shared" si="3"/>
        <v>1</v>
      </c>
      <c r="P97">
        <v>1</v>
      </c>
    </row>
    <row r="98" spans="2:16" hidden="1" x14ac:dyDescent="0.3">
      <c r="B98" s="5" t="str">
        <f>SenateDrop!C95</f>
        <v>Brown, Waylon</v>
      </c>
      <c r="D98" s="5" t="str">
        <f>SenateDrop!F95</f>
        <v>Decorah Community</v>
      </c>
      <c r="F98" s="80">
        <f>SenateDrop!I95</f>
        <v>1349.3</v>
      </c>
      <c r="G98" s="80">
        <v>94</v>
      </c>
      <c r="I98" s="79">
        <f>SenateDrop!J95</f>
        <v>6678</v>
      </c>
      <c r="J98" s="79"/>
      <c r="K98" s="79">
        <f>SenateDrop!H95</f>
        <v>6664</v>
      </c>
      <c r="L98" s="79"/>
      <c r="M98" s="79">
        <f>SenateDrop!K95</f>
        <v>14</v>
      </c>
      <c r="N98">
        <f t="shared" si="2"/>
        <v>1</v>
      </c>
      <c r="O98">
        <f t="shared" si="3"/>
        <v>1</v>
      </c>
      <c r="P98">
        <v>1</v>
      </c>
    </row>
    <row r="99" spans="2:16" hidden="1" x14ac:dyDescent="0.3">
      <c r="B99" s="5" t="str">
        <f>SenateDrop!C96</f>
        <v>Brown, Waylon</v>
      </c>
      <c r="D99" s="5" t="str">
        <f>SenateDrop!F96</f>
        <v>Forest City</v>
      </c>
      <c r="F99" s="80">
        <f>SenateDrop!I96</f>
        <v>1105.3</v>
      </c>
      <c r="G99" s="80">
        <v>95</v>
      </c>
      <c r="I99" s="79">
        <f>SenateDrop!J96</f>
        <v>6671</v>
      </c>
      <c r="J99" s="79"/>
      <c r="K99" s="79">
        <f>SenateDrop!H96</f>
        <v>6664</v>
      </c>
      <c r="L99" s="79"/>
      <c r="M99" s="79">
        <f>SenateDrop!K96</f>
        <v>7</v>
      </c>
      <c r="N99">
        <f t="shared" si="2"/>
        <v>1</v>
      </c>
      <c r="O99">
        <f t="shared" si="3"/>
        <v>1</v>
      </c>
      <c r="P99">
        <v>1</v>
      </c>
    </row>
    <row r="100" spans="2:16" hidden="1" x14ac:dyDescent="0.3">
      <c r="B100" s="5" t="str">
        <f>SenateDrop!C97</f>
        <v>Brown, Waylon</v>
      </c>
      <c r="D100" s="5" t="str">
        <f>SenateDrop!F97</f>
        <v>Howard-Winneshiek</v>
      </c>
      <c r="F100" s="80">
        <f>SenateDrop!I97</f>
        <v>1194.5</v>
      </c>
      <c r="G100" s="80">
        <v>96</v>
      </c>
      <c r="I100" s="79">
        <f>SenateDrop!J97</f>
        <v>6787</v>
      </c>
      <c r="J100" s="79"/>
      <c r="K100" s="79">
        <f>SenateDrop!H97</f>
        <v>6664</v>
      </c>
      <c r="L100" s="79"/>
      <c r="M100" s="79">
        <f>SenateDrop!K97</f>
        <v>123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3">
      <c r="B101" s="5" t="str">
        <f>SenateDrop!C98</f>
        <v>Brown, Waylon</v>
      </c>
      <c r="D101" s="5" t="str">
        <f>SenateDrop!F98</f>
        <v>Lake Mills</v>
      </c>
      <c r="F101" s="80">
        <f>SenateDrop!I98</f>
        <v>615</v>
      </c>
      <c r="G101" s="80">
        <v>97</v>
      </c>
      <c r="I101" s="79">
        <f>SenateDrop!J98</f>
        <v>6664</v>
      </c>
      <c r="J101" s="79"/>
      <c r="K101" s="79">
        <f>SenateDrop!H98</f>
        <v>6664</v>
      </c>
      <c r="L101" s="79"/>
      <c r="M101" s="79">
        <f>SenateDrop!K98</f>
        <v>0</v>
      </c>
      <c r="N101">
        <f t="shared" si="2"/>
        <v>0</v>
      </c>
      <c r="O101">
        <f t="shared" si="3"/>
        <v>1</v>
      </c>
      <c r="P101">
        <v>1</v>
      </c>
    </row>
    <row r="102" spans="2:16" hidden="1" x14ac:dyDescent="0.3">
      <c r="B102" s="5" t="str">
        <f>SenateDrop!C99</f>
        <v>Brown, Waylon</v>
      </c>
      <c r="D102" s="5" t="str">
        <f>SenateDrop!F99</f>
        <v>Mason City</v>
      </c>
      <c r="F102" s="80">
        <f>SenateDrop!I99</f>
        <v>3742</v>
      </c>
      <c r="G102" s="80">
        <v>98</v>
      </c>
      <c r="I102" s="79">
        <f>SenateDrop!J99</f>
        <v>6736</v>
      </c>
      <c r="J102" s="79"/>
      <c r="K102" s="79">
        <f>SenateDrop!H99</f>
        <v>6664</v>
      </c>
      <c r="L102" s="79"/>
      <c r="M102" s="79">
        <f>SenateDrop!K99</f>
        <v>72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3">
      <c r="B103" s="5" t="str">
        <f>SenateDrop!C100</f>
        <v>Brown, Waylon</v>
      </c>
      <c r="D103" s="5" t="str">
        <f>SenateDrop!F100</f>
        <v>Nashua-Plainfield</v>
      </c>
      <c r="F103" s="80">
        <f>SenateDrop!I100</f>
        <v>623.29999999999995</v>
      </c>
      <c r="G103" s="80">
        <v>99</v>
      </c>
      <c r="I103" s="79">
        <f>SenateDrop!J100</f>
        <v>6776</v>
      </c>
      <c r="J103" s="79"/>
      <c r="K103" s="79">
        <f>SenateDrop!H100</f>
        <v>6664</v>
      </c>
      <c r="L103" s="79"/>
      <c r="M103" s="79">
        <f>SenateDrop!K100</f>
        <v>112</v>
      </c>
      <c r="N103">
        <f t="shared" si="2"/>
        <v>1</v>
      </c>
      <c r="O103">
        <f t="shared" si="3"/>
        <v>1</v>
      </c>
      <c r="P103">
        <v>1</v>
      </c>
    </row>
    <row r="104" spans="2:16" hidden="1" x14ac:dyDescent="0.3">
      <c r="B104" s="5" t="str">
        <f>SenateDrop!C101</f>
        <v>Brown, Waylon</v>
      </c>
      <c r="D104" s="5" t="str">
        <f>SenateDrop!F101</f>
        <v>New Hampton</v>
      </c>
      <c r="F104" s="80">
        <f>SenateDrop!I101</f>
        <v>962.8</v>
      </c>
      <c r="G104" s="80">
        <v>100</v>
      </c>
      <c r="I104" s="79">
        <f>SenateDrop!J101</f>
        <v>6664</v>
      </c>
      <c r="J104" s="79"/>
      <c r="K104" s="79">
        <f>SenateDrop!H101</f>
        <v>6664</v>
      </c>
      <c r="L104" s="79"/>
      <c r="M104" s="79">
        <f>SenateDrop!K101</f>
        <v>0</v>
      </c>
      <c r="N104">
        <f t="shared" si="2"/>
        <v>0</v>
      </c>
      <c r="O104">
        <f t="shared" si="3"/>
        <v>1</v>
      </c>
      <c r="P104">
        <v>1</v>
      </c>
    </row>
    <row r="105" spans="2:16" hidden="1" x14ac:dyDescent="0.3">
      <c r="B105" s="5" t="str">
        <f>SenateDrop!C102</f>
        <v>Brown, Waylon</v>
      </c>
      <c r="D105" s="5" t="str">
        <f>SenateDrop!F102</f>
        <v>Central Springs</v>
      </c>
      <c r="F105" s="80">
        <f>SenateDrop!I102</f>
        <v>814.1</v>
      </c>
      <c r="G105" s="80">
        <v>101</v>
      </c>
      <c r="I105" s="79">
        <f>SenateDrop!J102</f>
        <v>6690</v>
      </c>
      <c r="J105" s="79"/>
      <c r="K105" s="79">
        <f>SenateDrop!H102</f>
        <v>6664</v>
      </c>
      <c r="L105" s="79"/>
      <c r="M105" s="79">
        <f>SenateDrop!K102</f>
        <v>26</v>
      </c>
      <c r="N105">
        <f t="shared" si="2"/>
        <v>1</v>
      </c>
      <c r="O105">
        <f t="shared" si="3"/>
        <v>1</v>
      </c>
      <c r="P105">
        <v>1</v>
      </c>
    </row>
    <row r="106" spans="2:16" hidden="1" x14ac:dyDescent="0.3">
      <c r="B106" s="5" t="str">
        <f>SenateDrop!C103</f>
        <v>Brown, Waylon</v>
      </c>
      <c r="D106" s="5" t="str">
        <f>SenateDrop!F103</f>
        <v>North Winneshiek</v>
      </c>
      <c r="F106" s="80">
        <f>SenateDrop!I103</f>
        <v>283.3</v>
      </c>
      <c r="G106" s="80">
        <v>102</v>
      </c>
      <c r="I106" s="79">
        <f>SenateDrop!J103</f>
        <v>6771</v>
      </c>
      <c r="J106" s="79"/>
      <c r="K106" s="79">
        <f>SenateDrop!H103</f>
        <v>6664</v>
      </c>
      <c r="L106" s="79"/>
      <c r="M106" s="79">
        <f>SenateDrop!K103</f>
        <v>107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3">
      <c r="B107" s="5" t="str">
        <f>SenateDrop!C104</f>
        <v>Brown, Waylon</v>
      </c>
      <c r="D107" s="5" t="str">
        <f>SenateDrop!F104</f>
        <v>Northwood-Kensett</v>
      </c>
      <c r="F107" s="80">
        <f>SenateDrop!I104</f>
        <v>500</v>
      </c>
      <c r="G107" s="80">
        <v>103</v>
      </c>
      <c r="I107" s="79">
        <f>SenateDrop!J104</f>
        <v>6790</v>
      </c>
      <c r="J107" s="79"/>
      <c r="K107" s="79">
        <f>SenateDrop!H104</f>
        <v>6664</v>
      </c>
      <c r="L107" s="79"/>
      <c r="M107" s="79">
        <f>SenateDrop!K104</f>
        <v>126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3">
      <c r="B108" s="5" t="str">
        <f>SenateDrop!C105</f>
        <v>Brown, Waylon</v>
      </c>
      <c r="D108" s="5" t="str">
        <f>SenateDrop!F105</f>
        <v>Osage</v>
      </c>
      <c r="F108" s="80">
        <f>SenateDrop!I105</f>
        <v>920.5</v>
      </c>
      <c r="G108" s="80">
        <v>104</v>
      </c>
      <c r="I108" s="79">
        <f>SenateDrop!J105</f>
        <v>6721</v>
      </c>
      <c r="J108" s="79"/>
      <c r="K108" s="79">
        <f>SenateDrop!H105</f>
        <v>6664</v>
      </c>
      <c r="L108" s="79"/>
      <c r="M108" s="79">
        <f>SenateDrop!K105</f>
        <v>57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3">
      <c r="B109" s="5" t="str">
        <f>SenateDrop!C106</f>
        <v>Brown, Waylon</v>
      </c>
      <c r="D109" s="5" t="str">
        <f>SenateDrop!F106</f>
        <v>Riceville</v>
      </c>
      <c r="F109" s="80">
        <f>SenateDrop!I106</f>
        <v>302.8</v>
      </c>
      <c r="G109" s="80">
        <v>105</v>
      </c>
      <c r="I109" s="79">
        <f>SenateDrop!J106</f>
        <v>6664</v>
      </c>
      <c r="J109" s="79"/>
      <c r="K109" s="79">
        <f>SenateDrop!H106</f>
        <v>6664</v>
      </c>
      <c r="L109" s="79"/>
      <c r="M109" s="79">
        <f>SenateDrop!K106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3">
      <c r="B110" s="5" t="str">
        <f>SenateDrop!C107</f>
        <v>Brown, Waylon</v>
      </c>
      <c r="D110" s="5" t="str">
        <f>SenateDrop!F107</f>
        <v>Rudd-Rockford-Marble Rk</v>
      </c>
      <c r="F110" s="80">
        <f>SenateDrop!I107</f>
        <v>441.1</v>
      </c>
      <c r="G110" s="80">
        <v>106</v>
      </c>
      <c r="I110" s="79">
        <f>SenateDrop!J107</f>
        <v>6664</v>
      </c>
      <c r="J110" s="79"/>
      <c r="K110" s="79">
        <f>SenateDrop!H107</f>
        <v>6664</v>
      </c>
      <c r="L110" s="79"/>
      <c r="M110" s="79">
        <f>SenateDrop!K107</f>
        <v>0</v>
      </c>
      <c r="N110">
        <f t="shared" si="2"/>
        <v>0</v>
      </c>
      <c r="O110">
        <f t="shared" si="3"/>
        <v>1</v>
      </c>
      <c r="P110">
        <v>1</v>
      </c>
    </row>
    <row r="111" spans="2:16" hidden="1" x14ac:dyDescent="0.3">
      <c r="B111" s="5" t="str">
        <f>SenateDrop!C108</f>
        <v>Brown, Waylon</v>
      </c>
      <c r="D111" s="5" t="str">
        <f>SenateDrop!F108</f>
        <v>St Ansgar</v>
      </c>
      <c r="F111" s="80">
        <f>SenateDrop!I108</f>
        <v>600.29999999999995</v>
      </c>
      <c r="G111" s="80">
        <v>107</v>
      </c>
      <c r="I111" s="79">
        <f>SenateDrop!J108</f>
        <v>6690</v>
      </c>
      <c r="J111" s="79"/>
      <c r="K111" s="79">
        <f>SenateDrop!H108</f>
        <v>6664</v>
      </c>
      <c r="L111" s="79"/>
      <c r="M111" s="79">
        <f>SenateDrop!K108</f>
        <v>26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3">
      <c r="B112" s="5" t="str">
        <f>SenateDrop!C109</f>
        <v>Brown, Waylon</v>
      </c>
      <c r="D112" s="5" t="str">
        <f>SenateDrop!F109</f>
        <v>West Fork CSD</v>
      </c>
      <c r="F112" s="80">
        <f>SenateDrop!I109</f>
        <v>703.1</v>
      </c>
      <c r="G112" s="80">
        <v>108</v>
      </c>
      <c r="I112" s="79">
        <f>SenateDrop!J109</f>
        <v>6720</v>
      </c>
      <c r="J112" s="79"/>
      <c r="K112" s="79">
        <f>SenateDrop!H109</f>
        <v>6664</v>
      </c>
      <c r="L112" s="79"/>
      <c r="M112" s="79">
        <f>SenateDrop!K109</f>
        <v>56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3">
      <c r="B113" s="5" t="str">
        <f>SenateDrop!C110</f>
        <v>Brown, Waylon</v>
      </c>
      <c r="D113" s="5" t="str">
        <f>SenateDrop!F110</f>
        <v>South Winneshiek</v>
      </c>
      <c r="F113" s="80">
        <f>SenateDrop!I110</f>
        <v>511</v>
      </c>
      <c r="G113" s="80">
        <v>109</v>
      </c>
      <c r="I113" s="79">
        <f>SenateDrop!J110</f>
        <v>6664</v>
      </c>
      <c r="J113" s="79"/>
      <c r="K113" s="79">
        <f>SenateDrop!H110</f>
        <v>6664</v>
      </c>
      <c r="L113" s="79"/>
      <c r="M113" s="79">
        <f>SenateDrop!K110</f>
        <v>0</v>
      </c>
      <c r="N113">
        <f t="shared" si="2"/>
        <v>0</v>
      </c>
      <c r="O113">
        <f t="shared" si="3"/>
        <v>1</v>
      </c>
      <c r="P113">
        <v>1</v>
      </c>
    </row>
    <row r="114" spans="2:16" hidden="1" x14ac:dyDescent="0.3">
      <c r="B114" s="5" t="str">
        <f>SenateDrop!C111</f>
        <v>Brown, Waylon</v>
      </c>
      <c r="D114" s="5" t="str">
        <f>SenateDrop!F111</f>
        <v>Sumner-Fredericksburg</v>
      </c>
      <c r="F114" s="80">
        <f>SenateDrop!I111</f>
        <v>821.4</v>
      </c>
      <c r="G114" s="80">
        <v>110</v>
      </c>
      <c r="I114" s="79">
        <f>SenateDrop!J111</f>
        <v>6664</v>
      </c>
      <c r="J114" s="79"/>
      <c r="K114" s="79">
        <f>SenateDrop!H111</f>
        <v>6664</v>
      </c>
      <c r="L114" s="79"/>
      <c r="M114" s="79">
        <f>SenateDrop!K111</f>
        <v>0</v>
      </c>
      <c r="N114">
        <f t="shared" si="2"/>
        <v>0</v>
      </c>
      <c r="O114">
        <f t="shared" si="3"/>
        <v>1</v>
      </c>
      <c r="P114">
        <v>1</v>
      </c>
    </row>
    <row r="115" spans="2:16" hidden="1" x14ac:dyDescent="0.3">
      <c r="B115" s="5" t="str">
        <f>SenateDrop!C112</f>
        <v>Brown, Waylon</v>
      </c>
      <c r="D115" s="5" t="str">
        <f>SenateDrop!F112</f>
        <v>Tripoli</v>
      </c>
      <c r="F115" s="80">
        <f>SenateDrop!I112</f>
        <v>437</v>
      </c>
      <c r="G115" s="80">
        <v>111</v>
      </c>
      <c r="I115" s="79">
        <f>SenateDrop!J112</f>
        <v>6703</v>
      </c>
      <c r="J115" s="79"/>
      <c r="K115" s="79">
        <f>SenateDrop!H112</f>
        <v>6664</v>
      </c>
      <c r="L115" s="79"/>
      <c r="M115" s="79">
        <f>SenateDrop!K112</f>
        <v>39</v>
      </c>
      <c r="N115">
        <f t="shared" si="2"/>
        <v>1</v>
      </c>
      <c r="O115">
        <f t="shared" si="3"/>
        <v>1</v>
      </c>
      <c r="P115">
        <v>1</v>
      </c>
    </row>
    <row r="116" spans="2:16" hidden="1" x14ac:dyDescent="0.3">
      <c r="B116" s="5" t="str">
        <f>SenateDrop!C113</f>
        <v>Brown, Waylon</v>
      </c>
      <c r="D116" s="5" t="str">
        <f>SenateDrop!F113</f>
        <v>Turkey Valley</v>
      </c>
      <c r="F116" s="80">
        <f>SenateDrop!I113</f>
        <v>355.2</v>
      </c>
      <c r="G116" s="80">
        <v>112</v>
      </c>
      <c r="I116" s="79">
        <f>SenateDrop!J113</f>
        <v>6831</v>
      </c>
      <c r="J116" s="79"/>
      <c r="K116" s="79">
        <f>SenateDrop!H113</f>
        <v>6664</v>
      </c>
      <c r="L116" s="79"/>
      <c r="M116" s="79">
        <f>SenateDrop!K113</f>
        <v>167</v>
      </c>
      <c r="N116">
        <f t="shared" si="2"/>
        <v>1</v>
      </c>
      <c r="O116">
        <f t="shared" si="3"/>
        <v>1</v>
      </c>
      <c r="P116">
        <v>1</v>
      </c>
    </row>
    <row r="117" spans="2:16" hidden="1" x14ac:dyDescent="0.3">
      <c r="B117" s="5" t="str">
        <f>SenateDrop!C114</f>
        <v>Chapman, Jake</v>
      </c>
      <c r="D117" s="5" t="str">
        <f>SenateDrop!F114</f>
        <v>Adair-Casey</v>
      </c>
      <c r="F117" s="80">
        <f>SenateDrop!I114</f>
        <v>300.2</v>
      </c>
      <c r="G117" s="80">
        <v>113</v>
      </c>
      <c r="I117" s="79">
        <f>SenateDrop!J114</f>
        <v>6664</v>
      </c>
      <c r="J117" s="79"/>
      <c r="K117" s="79">
        <f>SenateDrop!H114</f>
        <v>6664</v>
      </c>
      <c r="L117" s="79"/>
      <c r="M117" s="79">
        <f>SenateDrop!K114</f>
        <v>0</v>
      </c>
      <c r="N117">
        <f t="shared" si="2"/>
        <v>0</v>
      </c>
      <c r="O117">
        <f t="shared" si="3"/>
        <v>1</v>
      </c>
      <c r="P117">
        <v>1</v>
      </c>
    </row>
    <row r="118" spans="2:16" hidden="1" x14ac:dyDescent="0.3">
      <c r="B118" s="5" t="str">
        <f>SenateDrop!C115</f>
        <v>Chapman, Jake</v>
      </c>
      <c r="D118" s="5" t="str">
        <f>SenateDrop!F115</f>
        <v>Adel DeSoto Minburn</v>
      </c>
      <c r="F118" s="80">
        <f>SenateDrop!I115</f>
        <v>1655.1</v>
      </c>
      <c r="G118" s="80">
        <v>114</v>
      </c>
      <c r="I118" s="79">
        <f>SenateDrop!J115</f>
        <v>6684</v>
      </c>
      <c r="J118" s="79"/>
      <c r="K118" s="79">
        <f>SenateDrop!H115</f>
        <v>6664</v>
      </c>
      <c r="L118" s="79"/>
      <c r="M118" s="79">
        <f>SenateDrop!K115</f>
        <v>20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3">
      <c r="B119" s="5" t="str">
        <f>SenateDrop!C116</f>
        <v>Chapman, Jake</v>
      </c>
      <c r="D119" s="5" t="str">
        <f>SenateDrop!F116</f>
        <v>Ankeny</v>
      </c>
      <c r="F119" s="80">
        <f>SenateDrop!I116</f>
        <v>11193.3</v>
      </c>
      <c r="G119" s="80">
        <v>115</v>
      </c>
      <c r="I119" s="79">
        <f>SenateDrop!J116</f>
        <v>6664</v>
      </c>
      <c r="J119" s="79"/>
      <c r="K119" s="79">
        <f>SenateDrop!H116</f>
        <v>6664</v>
      </c>
      <c r="L119" s="79"/>
      <c r="M119" s="79">
        <f>SenateDrop!K116</f>
        <v>0</v>
      </c>
      <c r="N119">
        <f t="shared" si="2"/>
        <v>0</v>
      </c>
      <c r="O119">
        <f t="shared" si="3"/>
        <v>1</v>
      </c>
      <c r="P119">
        <v>1</v>
      </c>
    </row>
    <row r="120" spans="2:16" hidden="1" x14ac:dyDescent="0.3">
      <c r="B120" s="5" t="str">
        <f>SenateDrop!C117</f>
        <v>Chapman, Jake</v>
      </c>
      <c r="D120" s="5" t="str">
        <f>SenateDrop!F117</f>
        <v>Atlantic</v>
      </c>
      <c r="F120" s="80">
        <f>SenateDrop!I117</f>
        <v>1384.7</v>
      </c>
      <c r="G120" s="80">
        <v>116</v>
      </c>
      <c r="I120" s="79">
        <f>SenateDrop!J117</f>
        <v>6668</v>
      </c>
      <c r="J120" s="79"/>
      <c r="K120" s="79">
        <f>SenateDrop!H117</f>
        <v>6664</v>
      </c>
      <c r="L120" s="79"/>
      <c r="M120" s="79">
        <f>SenateDrop!K117</f>
        <v>4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3">
      <c r="B121" s="5" t="str">
        <f>SenateDrop!C118</f>
        <v>Chapman, Jake</v>
      </c>
      <c r="D121" s="5" t="str">
        <f>SenateDrop!F118</f>
        <v>Audubon</v>
      </c>
      <c r="F121" s="80">
        <f>SenateDrop!I118</f>
        <v>502.2</v>
      </c>
      <c r="G121" s="80">
        <v>117</v>
      </c>
      <c r="I121" s="79">
        <f>SenateDrop!J118</f>
        <v>6743</v>
      </c>
      <c r="J121" s="79"/>
      <c r="K121" s="79">
        <f>SenateDrop!H118</f>
        <v>6664</v>
      </c>
      <c r="L121" s="79"/>
      <c r="M121" s="79">
        <f>SenateDrop!K118</f>
        <v>79</v>
      </c>
      <c r="N121">
        <f t="shared" si="2"/>
        <v>1</v>
      </c>
      <c r="O121">
        <f t="shared" si="3"/>
        <v>1</v>
      </c>
      <c r="P121">
        <v>1</v>
      </c>
    </row>
    <row r="122" spans="2:16" hidden="1" x14ac:dyDescent="0.3">
      <c r="B122" s="5" t="str">
        <f>SenateDrop!C119</f>
        <v>Chapman, Jake</v>
      </c>
      <c r="D122" s="5" t="str">
        <f>SenateDrop!F119</f>
        <v>CAM</v>
      </c>
      <c r="F122" s="80">
        <f>SenateDrop!I119</f>
        <v>488.4</v>
      </c>
      <c r="G122" s="80">
        <v>118</v>
      </c>
      <c r="I122" s="79">
        <f>SenateDrop!J119</f>
        <v>6714</v>
      </c>
      <c r="J122" s="79"/>
      <c r="K122" s="79">
        <f>SenateDrop!H119</f>
        <v>6664</v>
      </c>
      <c r="L122" s="79"/>
      <c r="M122" s="79">
        <f>SenateDrop!K119</f>
        <v>50</v>
      </c>
      <c r="N122">
        <f t="shared" si="2"/>
        <v>1</v>
      </c>
      <c r="O122">
        <f t="shared" si="3"/>
        <v>1</v>
      </c>
      <c r="P122">
        <v>1</v>
      </c>
    </row>
    <row r="123" spans="2:16" hidden="1" x14ac:dyDescent="0.3">
      <c r="B123" s="5" t="str">
        <f>SenateDrop!C120</f>
        <v>Chapman, Jake</v>
      </c>
      <c r="D123" s="5" t="str">
        <f>SenateDrop!F120</f>
        <v>Coon Rapids-Bayard</v>
      </c>
      <c r="F123" s="80">
        <f>SenateDrop!I120</f>
        <v>423.8</v>
      </c>
      <c r="G123" s="80">
        <v>119</v>
      </c>
      <c r="I123" s="79">
        <f>SenateDrop!J120</f>
        <v>6811</v>
      </c>
      <c r="J123" s="79"/>
      <c r="K123" s="79">
        <f>SenateDrop!H120</f>
        <v>6664</v>
      </c>
      <c r="L123" s="79"/>
      <c r="M123" s="79">
        <f>SenateDrop!K120</f>
        <v>147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3">
      <c r="B124" s="5" t="str">
        <f>SenateDrop!C121</f>
        <v>Chapman, Jake</v>
      </c>
      <c r="D124" s="5" t="str">
        <f>SenateDrop!F121</f>
        <v>Dallas Center-Grimes</v>
      </c>
      <c r="F124" s="80">
        <f>SenateDrop!I121</f>
        <v>2690.2</v>
      </c>
      <c r="G124" s="80">
        <v>120</v>
      </c>
      <c r="I124" s="79">
        <f>SenateDrop!J121</f>
        <v>6664</v>
      </c>
      <c r="J124" s="79"/>
      <c r="K124" s="79">
        <f>SenateDrop!H121</f>
        <v>6664</v>
      </c>
      <c r="L124" s="79"/>
      <c r="M124" s="79">
        <f>SenateDrop!K121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3">
      <c r="B125" s="5" t="str">
        <f>SenateDrop!C122</f>
        <v>Chapman, Jake</v>
      </c>
      <c r="D125" s="5" t="str">
        <f>SenateDrop!F122</f>
        <v>Earlham</v>
      </c>
      <c r="F125" s="80">
        <f>SenateDrop!I122</f>
        <v>578.9</v>
      </c>
      <c r="G125" s="80">
        <v>121</v>
      </c>
      <c r="I125" s="79">
        <f>SenateDrop!J122</f>
        <v>6664</v>
      </c>
      <c r="J125" s="79"/>
      <c r="K125" s="79">
        <f>SenateDrop!H122</f>
        <v>6664</v>
      </c>
      <c r="L125" s="79"/>
      <c r="M125" s="79">
        <f>SenateDrop!K122</f>
        <v>0</v>
      </c>
      <c r="N125">
        <f t="shared" si="2"/>
        <v>0</v>
      </c>
      <c r="O125">
        <f t="shared" si="3"/>
        <v>1</v>
      </c>
      <c r="P125">
        <v>1</v>
      </c>
    </row>
    <row r="126" spans="2:16" hidden="1" x14ac:dyDescent="0.3">
      <c r="B126" s="5" t="str">
        <f>SenateDrop!C123</f>
        <v>Chapman, Jake</v>
      </c>
      <c r="D126" s="5" t="str">
        <f>SenateDrop!F123</f>
        <v>Exira-Elk Horn-</v>
      </c>
      <c r="F126" s="80">
        <f>SenateDrop!I123</f>
        <v>442.5</v>
      </c>
      <c r="G126" s="80">
        <v>122</v>
      </c>
      <c r="I126" s="79">
        <f>SenateDrop!J123</f>
        <v>6748</v>
      </c>
      <c r="J126" s="79"/>
      <c r="K126" s="79">
        <f>SenateDrop!H123</f>
        <v>6664</v>
      </c>
      <c r="L126" s="79"/>
      <c r="M126" s="79">
        <f>SenateDrop!K123</f>
        <v>84</v>
      </c>
      <c r="N126">
        <f t="shared" si="2"/>
        <v>1</v>
      </c>
      <c r="O126">
        <f t="shared" si="3"/>
        <v>1</v>
      </c>
      <c r="P126">
        <v>1</v>
      </c>
    </row>
    <row r="127" spans="2:16" hidden="1" x14ac:dyDescent="0.3">
      <c r="B127" s="5" t="str">
        <f>SenateDrop!C124</f>
        <v>Chapman, Jake</v>
      </c>
      <c r="D127" s="5" t="str">
        <f>SenateDrop!F124</f>
        <v>Nodaway Valley</v>
      </c>
      <c r="F127" s="80">
        <f>SenateDrop!I124</f>
        <v>663.5</v>
      </c>
      <c r="G127" s="80">
        <v>123</v>
      </c>
      <c r="I127" s="79">
        <f>SenateDrop!J124</f>
        <v>6701</v>
      </c>
      <c r="J127" s="79"/>
      <c r="K127" s="79">
        <f>SenateDrop!H124</f>
        <v>6664</v>
      </c>
      <c r="L127" s="79"/>
      <c r="M127" s="79">
        <f>SenateDrop!K124</f>
        <v>37</v>
      </c>
      <c r="N127">
        <f t="shared" si="2"/>
        <v>1</v>
      </c>
      <c r="O127">
        <f t="shared" si="3"/>
        <v>1</v>
      </c>
      <c r="P127">
        <v>1</v>
      </c>
    </row>
    <row r="128" spans="2:16" hidden="1" x14ac:dyDescent="0.3">
      <c r="B128" s="5" t="str">
        <f>SenateDrop!C125</f>
        <v>Chapman, Jake</v>
      </c>
      <c r="D128" s="5" t="str">
        <f>SenateDrop!F125</f>
        <v>Guthrie Center</v>
      </c>
      <c r="F128" s="80">
        <f>SenateDrop!I125</f>
        <v>463.3</v>
      </c>
      <c r="G128" s="80">
        <v>124</v>
      </c>
      <c r="I128" s="79">
        <f>SenateDrop!J125</f>
        <v>6688</v>
      </c>
      <c r="J128" s="79"/>
      <c r="K128" s="79">
        <f>SenateDrop!H125</f>
        <v>6664</v>
      </c>
      <c r="L128" s="79"/>
      <c r="M128" s="79">
        <f>SenateDrop!K125</f>
        <v>24</v>
      </c>
      <c r="N128">
        <f t="shared" si="2"/>
        <v>1</v>
      </c>
      <c r="O128">
        <f t="shared" si="3"/>
        <v>1</v>
      </c>
      <c r="P128">
        <v>1</v>
      </c>
    </row>
    <row r="129" spans="2:16" hidden="1" x14ac:dyDescent="0.3">
      <c r="B129" s="5" t="str">
        <f>SenateDrop!C126</f>
        <v>Chapman, Jake</v>
      </c>
      <c r="D129" s="5" t="str">
        <f>SenateDrop!F126</f>
        <v>Johnston</v>
      </c>
      <c r="F129" s="80">
        <f>SenateDrop!I126</f>
        <v>6894.2</v>
      </c>
      <c r="G129" s="80">
        <v>125</v>
      </c>
      <c r="I129" s="79">
        <f>SenateDrop!J126</f>
        <v>6664</v>
      </c>
      <c r="J129" s="79"/>
      <c r="K129" s="79">
        <f>SenateDrop!H126</f>
        <v>6664</v>
      </c>
      <c r="L129" s="79"/>
      <c r="M129" s="79">
        <f>SenateDrop!K126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3">
      <c r="B130" s="5" t="str">
        <f>SenateDrop!C127</f>
        <v>Chapman, Jake</v>
      </c>
      <c r="D130" s="5" t="str">
        <f>SenateDrop!F127</f>
        <v>Madrid</v>
      </c>
      <c r="F130" s="80">
        <f>SenateDrop!I127</f>
        <v>672.5</v>
      </c>
      <c r="G130" s="80">
        <v>126</v>
      </c>
      <c r="I130" s="79">
        <f>SenateDrop!J127</f>
        <v>6664</v>
      </c>
      <c r="J130" s="79"/>
      <c r="K130" s="79">
        <f>SenateDrop!H127</f>
        <v>6664</v>
      </c>
      <c r="L130" s="79"/>
      <c r="M130" s="79">
        <f>SenateDrop!K127</f>
        <v>0</v>
      </c>
      <c r="N130">
        <f t="shared" si="2"/>
        <v>0</v>
      </c>
      <c r="O130">
        <f t="shared" si="3"/>
        <v>1</v>
      </c>
      <c r="P130">
        <v>1</v>
      </c>
    </row>
    <row r="131" spans="2:16" hidden="1" x14ac:dyDescent="0.3">
      <c r="B131" s="5" t="str">
        <f>SenateDrop!C128</f>
        <v>Chapman, Jake</v>
      </c>
      <c r="D131" s="5" t="str">
        <f>SenateDrop!F128</f>
        <v>North Polk</v>
      </c>
      <c r="F131" s="80">
        <f>SenateDrop!I128</f>
        <v>1565.3</v>
      </c>
      <c r="G131" s="80">
        <v>127</v>
      </c>
      <c r="I131" s="79">
        <f>SenateDrop!J128</f>
        <v>6664</v>
      </c>
      <c r="J131" s="79"/>
      <c r="K131" s="79">
        <f>SenateDrop!H128</f>
        <v>6664</v>
      </c>
      <c r="L131" s="79"/>
      <c r="M131" s="79">
        <f>SenateDrop!K128</f>
        <v>0</v>
      </c>
      <c r="N131">
        <f t="shared" si="2"/>
        <v>0</v>
      </c>
      <c r="O131">
        <f t="shared" si="3"/>
        <v>1</v>
      </c>
      <c r="P131">
        <v>1</v>
      </c>
    </row>
    <row r="132" spans="2:16" hidden="1" x14ac:dyDescent="0.3">
      <c r="B132" s="5" t="str">
        <f>SenateDrop!C129</f>
        <v>Chapman, Jake</v>
      </c>
      <c r="D132" s="5" t="str">
        <f>SenateDrop!F129</f>
        <v>Orient-Macksburg</v>
      </c>
      <c r="F132" s="80">
        <f>SenateDrop!I129</f>
        <v>192</v>
      </c>
      <c r="G132" s="80">
        <v>128</v>
      </c>
      <c r="I132" s="79">
        <f>SenateDrop!J129</f>
        <v>6664</v>
      </c>
      <c r="J132" s="79"/>
      <c r="K132" s="79">
        <f>SenateDrop!H129</f>
        <v>6664</v>
      </c>
      <c r="L132" s="79"/>
      <c r="M132" s="79">
        <f>SenateDrop!K129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3">
      <c r="B133" s="5" t="str">
        <f>SenateDrop!C130</f>
        <v>Chapman, Jake</v>
      </c>
      <c r="D133" s="5" t="str">
        <f>SenateDrop!F130</f>
        <v>Panorama</v>
      </c>
      <c r="F133" s="80">
        <f>SenateDrop!I130</f>
        <v>722.9</v>
      </c>
      <c r="G133" s="80">
        <v>129</v>
      </c>
      <c r="I133" s="79">
        <f>SenateDrop!J130</f>
        <v>6664</v>
      </c>
      <c r="J133" s="79"/>
      <c r="K133" s="79">
        <f>SenateDrop!H130</f>
        <v>6664</v>
      </c>
      <c r="L133" s="79"/>
      <c r="M133" s="79">
        <f>SenateDrop!K130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3">
      <c r="B134" s="5" t="str">
        <f>SenateDrop!C131</f>
        <v>Chapman, Jake</v>
      </c>
      <c r="D134" s="5" t="str">
        <f>SenateDrop!F131</f>
        <v>Perry</v>
      </c>
      <c r="F134" s="80">
        <f>SenateDrop!I131</f>
        <v>1834.8</v>
      </c>
      <c r="G134" s="80">
        <v>130</v>
      </c>
      <c r="I134" s="79">
        <f>SenateDrop!J131</f>
        <v>6665</v>
      </c>
      <c r="J134" s="79"/>
      <c r="K134" s="79">
        <f>SenateDrop!H131</f>
        <v>6664</v>
      </c>
      <c r="L134" s="79"/>
      <c r="M134" s="79">
        <f>SenateDrop!K131</f>
        <v>1</v>
      </c>
      <c r="N134">
        <f t="shared" si="2"/>
        <v>1</v>
      </c>
      <c r="O134">
        <f t="shared" si="3"/>
        <v>1</v>
      </c>
      <c r="P134">
        <v>1</v>
      </c>
    </row>
    <row r="135" spans="2:16" hidden="1" x14ac:dyDescent="0.3">
      <c r="B135" s="5" t="str">
        <f>SenateDrop!C132</f>
        <v>Chapman, Jake</v>
      </c>
      <c r="D135" s="5" t="str">
        <f>SenateDrop!F132</f>
        <v>West Central Valley</v>
      </c>
      <c r="F135" s="80">
        <f>SenateDrop!I132</f>
        <v>899</v>
      </c>
      <c r="G135" s="80">
        <v>131</v>
      </c>
      <c r="I135" s="79">
        <f>SenateDrop!J132</f>
        <v>6730</v>
      </c>
      <c r="J135" s="79"/>
      <c r="K135" s="79">
        <f>SenateDrop!H132</f>
        <v>6664</v>
      </c>
      <c r="L135" s="79"/>
      <c r="M135" s="79">
        <f>SenateDrop!K132</f>
        <v>66</v>
      </c>
      <c r="N135">
        <f t="shared" ref="N135:N198" si="4">IF(M135&gt;0,1,0)</f>
        <v>1</v>
      </c>
      <c r="O135">
        <f t="shared" ref="O135:O198" si="5">IF(M135&lt;175,1,0)</f>
        <v>1</v>
      </c>
      <c r="P135">
        <v>1</v>
      </c>
    </row>
    <row r="136" spans="2:16" hidden="1" x14ac:dyDescent="0.3">
      <c r="B136" s="5" t="str">
        <f>SenateDrop!C133</f>
        <v>Chapman, Jake</v>
      </c>
      <c r="D136" s="5" t="str">
        <f>SenateDrop!F133</f>
        <v>Van Meter</v>
      </c>
      <c r="F136" s="80">
        <f>SenateDrop!I133</f>
        <v>621.6</v>
      </c>
      <c r="G136" s="80">
        <v>132</v>
      </c>
      <c r="I136" s="79">
        <f>SenateDrop!J133</f>
        <v>6664</v>
      </c>
      <c r="J136" s="79"/>
      <c r="K136" s="79">
        <f>SenateDrop!H133</f>
        <v>6664</v>
      </c>
      <c r="L136" s="79"/>
      <c r="M136" s="79">
        <f>SenateDrop!K133</f>
        <v>0</v>
      </c>
      <c r="N136">
        <f t="shared" si="4"/>
        <v>0</v>
      </c>
      <c r="O136">
        <f t="shared" si="5"/>
        <v>1</v>
      </c>
      <c r="P136">
        <v>1</v>
      </c>
    </row>
    <row r="137" spans="2:16" hidden="1" x14ac:dyDescent="0.3">
      <c r="B137" s="5" t="str">
        <f>SenateDrop!C134</f>
        <v>Chapman, Jake</v>
      </c>
      <c r="D137" s="5" t="str">
        <f>SenateDrop!F134</f>
        <v>Waukee</v>
      </c>
      <c r="F137" s="80">
        <f>SenateDrop!I134</f>
        <v>10027.4</v>
      </c>
      <c r="G137" s="80">
        <v>133</v>
      </c>
      <c r="I137" s="79">
        <f>SenateDrop!J134</f>
        <v>6664</v>
      </c>
      <c r="J137" s="79"/>
      <c r="K137" s="79">
        <f>SenateDrop!H134</f>
        <v>6664</v>
      </c>
      <c r="L137" s="79"/>
      <c r="M137" s="79">
        <f>SenateDrop!K134</f>
        <v>0</v>
      </c>
      <c r="N137">
        <f t="shared" si="4"/>
        <v>0</v>
      </c>
      <c r="O137">
        <f t="shared" si="5"/>
        <v>1</v>
      </c>
      <c r="P137">
        <v>1</v>
      </c>
    </row>
    <row r="138" spans="2:16" hidden="1" x14ac:dyDescent="0.3">
      <c r="B138" s="5" t="str">
        <f>SenateDrop!C135</f>
        <v>Chapman, Jake</v>
      </c>
      <c r="D138" s="5" t="str">
        <f>SenateDrop!F135</f>
        <v>West Des Moines</v>
      </c>
      <c r="F138" s="80">
        <f>SenateDrop!I135</f>
        <v>8968.9</v>
      </c>
      <c r="G138" s="80">
        <v>134</v>
      </c>
      <c r="I138" s="79">
        <f>SenateDrop!J135</f>
        <v>6664</v>
      </c>
      <c r="J138" s="79"/>
      <c r="K138" s="79">
        <f>SenateDrop!H135</f>
        <v>6664</v>
      </c>
      <c r="L138" s="79"/>
      <c r="M138" s="79">
        <f>SenateDrop!K135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3">
      <c r="B139" s="5" t="str">
        <f>SenateDrop!C136</f>
        <v>Chapman, Jake</v>
      </c>
      <c r="D139" s="5" t="str">
        <f>SenateDrop!F136</f>
        <v>Woodward-Granger</v>
      </c>
      <c r="F139" s="80">
        <f>SenateDrop!I136</f>
        <v>950.3</v>
      </c>
      <c r="G139" s="80">
        <v>135</v>
      </c>
      <c r="I139" s="79">
        <f>SenateDrop!J136</f>
        <v>6756</v>
      </c>
      <c r="J139" s="79"/>
      <c r="K139" s="79">
        <f>SenateDrop!H136</f>
        <v>6664</v>
      </c>
      <c r="L139" s="79"/>
      <c r="M139" s="79">
        <f>SenateDrop!K136</f>
        <v>92</v>
      </c>
      <c r="N139">
        <f t="shared" si="4"/>
        <v>1</v>
      </c>
      <c r="O139">
        <f t="shared" si="5"/>
        <v>1</v>
      </c>
      <c r="P139">
        <v>1</v>
      </c>
    </row>
    <row r="140" spans="2:16" hidden="1" x14ac:dyDescent="0.3">
      <c r="B140" s="5" t="str">
        <f>SenateDrop!C137</f>
        <v>Chelgren, Mark</v>
      </c>
      <c r="D140" s="5" t="str">
        <f>SenateDrop!F137</f>
        <v>Eddyville-Blakesburg-Fre</v>
      </c>
      <c r="F140" s="80">
        <f>SenateDrop!I137</f>
        <v>886.9</v>
      </c>
      <c r="G140" s="80">
        <v>136</v>
      </c>
      <c r="I140" s="79">
        <f>SenateDrop!J137</f>
        <v>6664</v>
      </c>
      <c r="J140" s="79"/>
      <c r="K140" s="79">
        <f>SenateDrop!H137</f>
        <v>6664</v>
      </c>
      <c r="L140" s="79"/>
      <c r="M140" s="79">
        <f>SenateDrop!K137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3">
      <c r="B141" s="5" t="str">
        <f>SenateDrop!C138</f>
        <v>Chelgren, Mark</v>
      </c>
      <c r="D141" s="5" t="str">
        <f>SenateDrop!F138</f>
        <v>Cardinal</v>
      </c>
      <c r="F141" s="80">
        <f>SenateDrop!I138</f>
        <v>567.9</v>
      </c>
      <c r="G141" s="80">
        <v>137</v>
      </c>
      <c r="I141" s="79">
        <f>SenateDrop!J138</f>
        <v>6664</v>
      </c>
      <c r="J141" s="79"/>
      <c r="K141" s="79">
        <f>SenateDrop!H138</f>
        <v>6664</v>
      </c>
      <c r="L141" s="79"/>
      <c r="M141" s="79">
        <f>SenateDrop!K138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3">
      <c r="B142" s="5" t="str">
        <f>SenateDrop!C139</f>
        <v>Chelgren, Mark</v>
      </c>
      <c r="D142" s="5" t="str">
        <f>SenateDrop!F139</f>
        <v>Davis County</v>
      </c>
      <c r="F142" s="80">
        <f>SenateDrop!I139</f>
        <v>1182.5</v>
      </c>
      <c r="G142" s="80">
        <v>138</v>
      </c>
      <c r="I142" s="79">
        <f>SenateDrop!J139</f>
        <v>6664</v>
      </c>
      <c r="J142" s="79"/>
      <c r="K142" s="79">
        <f>SenateDrop!H139</f>
        <v>6664</v>
      </c>
      <c r="L142" s="79"/>
      <c r="M142" s="79">
        <f>SenateDrop!K139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3">
      <c r="B143" s="5" t="str">
        <f>SenateDrop!C140</f>
        <v>Chelgren, Mark</v>
      </c>
      <c r="D143" s="5" t="str">
        <f>SenateDrop!F140</f>
        <v>Fairfield</v>
      </c>
      <c r="F143" s="80">
        <f>SenateDrop!I140</f>
        <v>1636.6</v>
      </c>
      <c r="G143" s="80">
        <v>139</v>
      </c>
      <c r="I143" s="79">
        <f>SenateDrop!J140</f>
        <v>6664</v>
      </c>
      <c r="J143" s="79"/>
      <c r="K143" s="79">
        <f>SenateDrop!H140</f>
        <v>6664</v>
      </c>
      <c r="L143" s="79"/>
      <c r="M143" s="79">
        <f>SenateDrop!K140</f>
        <v>0</v>
      </c>
      <c r="N143">
        <f t="shared" si="4"/>
        <v>0</v>
      </c>
      <c r="O143">
        <f t="shared" si="5"/>
        <v>1</v>
      </c>
      <c r="P143">
        <v>1</v>
      </c>
    </row>
    <row r="144" spans="2:16" hidden="1" x14ac:dyDescent="0.3">
      <c r="B144" s="5" t="str">
        <f>SenateDrop!C141</f>
        <v>Chelgren, Mark</v>
      </c>
      <c r="D144" s="5" t="str">
        <f>SenateDrop!F141</f>
        <v>Harmony</v>
      </c>
      <c r="F144" s="80">
        <f>SenateDrop!I141</f>
        <v>346.2</v>
      </c>
      <c r="G144" s="80">
        <v>140</v>
      </c>
      <c r="I144" s="79">
        <f>SenateDrop!J141</f>
        <v>6664</v>
      </c>
      <c r="J144" s="79"/>
      <c r="K144" s="79">
        <f>SenateDrop!H141</f>
        <v>6664</v>
      </c>
      <c r="L144" s="79"/>
      <c r="M144" s="79">
        <f>SenateDrop!K141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3">
      <c r="B145" s="5" t="str">
        <f>SenateDrop!C142</f>
        <v>Chelgren, Mark</v>
      </c>
      <c r="D145" s="5" t="str">
        <f>SenateDrop!F142</f>
        <v>Moravia</v>
      </c>
      <c r="F145" s="80">
        <f>SenateDrop!I142</f>
        <v>330.4</v>
      </c>
      <c r="G145" s="80">
        <v>141</v>
      </c>
      <c r="I145" s="79">
        <f>SenateDrop!J142</f>
        <v>6664</v>
      </c>
      <c r="J145" s="79"/>
      <c r="K145" s="79">
        <f>SenateDrop!H142</f>
        <v>6664</v>
      </c>
      <c r="L145" s="79"/>
      <c r="M145" s="79">
        <f>SenateDrop!K142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3">
      <c r="B146" s="5" t="str">
        <f>SenateDrop!C143</f>
        <v>Chelgren, Mark</v>
      </c>
      <c r="D146" s="5" t="str">
        <f>SenateDrop!F143</f>
        <v>Moulton-Udell</v>
      </c>
      <c r="F146" s="80">
        <f>SenateDrop!I143</f>
        <v>222.5</v>
      </c>
      <c r="G146" s="80">
        <v>142</v>
      </c>
      <c r="I146" s="79">
        <f>SenateDrop!J143</f>
        <v>6664</v>
      </c>
      <c r="J146" s="79"/>
      <c r="K146" s="79">
        <f>SenateDrop!H143</f>
        <v>6664</v>
      </c>
      <c r="L146" s="79"/>
      <c r="M146" s="79">
        <f>SenateDrop!K143</f>
        <v>0</v>
      </c>
      <c r="N146">
        <f t="shared" si="4"/>
        <v>0</v>
      </c>
      <c r="O146">
        <f t="shared" si="5"/>
        <v>1</v>
      </c>
      <c r="P146">
        <v>1</v>
      </c>
    </row>
    <row r="147" spans="2:16" hidden="1" x14ac:dyDescent="0.3">
      <c r="B147" s="5" t="str">
        <f>SenateDrop!C144</f>
        <v>Chelgren, Mark</v>
      </c>
      <c r="D147" s="5" t="str">
        <f>SenateDrop!F144</f>
        <v>Mount Pleasant</v>
      </c>
      <c r="F147" s="80">
        <f>SenateDrop!I144</f>
        <v>1970.2</v>
      </c>
      <c r="G147" s="80">
        <v>143</v>
      </c>
      <c r="I147" s="79">
        <f>SenateDrop!J144</f>
        <v>6664</v>
      </c>
      <c r="J147" s="79"/>
      <c r="K147" s="79">
        <f>SenateDrop!H144</f>
        <v>6664</v>
      </c>
      <c r="L147" s="79"/>
      <c r="M147" s="79">
        <f>SenateDrop!K144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3">
      <c r="B148" s="5" t="str">
        <f>SenateDrop!C145</f>
        <v>Chelgren, Mark</v>
      </c>
      <c r="D148" s="5" t="str">
        <f>SenateDrop!F145</f>
        <v>Ottumwa</v>
      </c>
      <c r="F148" s="80">
        <f>SenateDrop!I145</f>
        <v>4643.2</v>
      </c>
      <c r="G148" s="80">
        <v>144</v>
      </c>
      <c r="I148" s="79">
        <f>SenateDrop!J145</f>
        <v>6664</v>
      </c>
      <c r="J148" s="79"/>
      <c r="K148" s="79">
        <f>SenateDrop!H145</f>
        <v>6664</v>
      </c>
      <c r="L148" s="79"/>
      <c r="M148" s="79">
        <f>SenateDrop!K145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3">
      <c r="B149" s="5" t="str">
        <f>SenateDrop!C146</f>
        <v>Chelgren, Mark</v>
      </c>
      <c r="D149" s="5" t="str">
        <f>SenateDrop!F146</f>
        <v>Pekin</v>
      </c>
      <c r="F149" s="80">
        <f>SenateDrop!I146</f>
        <v>615.5</v>
      </c>
      <c r="G149" s="80">
        <v>145</v>
      </c>
      <c r="I149" s="79">
        <f>SenateDrop!J146</f>
        <v>6664</v>
      </c>
      <c r="J149" s="79"/>
      <c r="K149" s="79">
        <f>SenateDrop!H146</f>
        <v>6664</v>
      </c>
      <c r="L149" s="79"/>
      <c r="M149" s="79">
        <f>SenateDrop!K146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3">
      <c r="B150" s="5" t="str">
        <f>SenateDrop!C147</f>
        <v>Chelgren, Mark</v>
      </c>
      <c r="D150" s="5" t="str">
        <f>SenateDrop!F147</f>
        <v>Van Buren</v>
      </c>
      <c r="F150" s="80">
        <f>SenateDrop!I147</f>
        <v>624</v>
      </c>
      <c r="G150" s="80">
        <v>146</v>
      </c>
      <c r="I150" s="79">
        <f>SenateDrop!J147</f>
        <v>6665</v>
      </c>
      <c r="J150" s="79"/>
      <c r="K150" s="79">
        <f>SenateDrop!H147</f>
        <v>6664</v>
      </c>
      <c r="L150" s="79"/>
      <c r="M150" s="79">
        <f>SenateDrop!K147</f>
        <v>1</v>
      </c>
      <c r="N150">
        <f t="shared" si="4"/>
        <v>1</v>
      </c>
      <c r="O150">
        <f t="shared" si="5"/>
        <v>1</v>
      </c>
      <c r="P150">
        <v>1</v>
      </c>
    </row>
    <row r="151" spans="2:16" hidden="1" x14ac:dyDescent="0.3">
      <c r="B151" s="5" t="str">
        <f>SenateDrop!C148</f>
        <v>Costello, Mark</v>
      </c>
      <c r="D151" s="5" t="str">
        <f>SenateDrop!F148</f>
        <v>Bedford</v>
      </c>
      <c r="F151" s="80">
        <f>SenateDrop!I148</f>
        <v>445</v>
      </c>
      <c r="G151" s="80">
        <v>147</v>
      </c>
      <c r="I151" s="79">
        <f>SenateDrop!J148</f>
        <v>6664</v>
      </c>
      <c r="J151" s="79"/>
      <c r="K151" s="79">
        <f>SenateDrop!H148</f>
        <v>6664</v>
      </c>
      <c r="L151" s="79"/>
      <c r="M151" s="79">
        <f>SenateDrop!K148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3">
      <c r="B152" s="5" t="str">
        <f>SenateDrop!C149</f>
        <v>Costello, Mark</v>
      </c>
      <c r="D152" s="5" t="str">
        <f>SenateDrop!F149</f>
        <v>Clarinda</v>
      </c>
      <c r="F152" s="80">
        <f>SenateDrop!I149</f>
        <v>961.3</v>
      </c>
      <c r="G152" s="80">
        <v>148</v>
      </c>
      <c r="I152" s="79">
        <f>SenateDrop!J149</f>
        <v>6664</v>
      </c>
      <c r="J152" s="79"/>
      <c r="K152" s="79">
        <f>SenateDrop!H149</f>
        <v>6664</v>
      </c>
      <c r="L152" s="79"/>
      <c r="M152" s="79">
        <f>SenateDrop!K149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3">
      <c r="B153" s="5" t="str">
        <f>SenateDrop!C150</f>
        <v>Costello, Mark</v>
      </c>
      <c r="D153" s="5" t="str">
        <f>SenateDrop!F150</f>
        <v>Corning</v>
      </c>
      <c r="F153" s="80">
        <f>SenateDrop!I150</f>
        <v>421.5</v>
      </c>
      <c r="G153" s="80">
        <v>149</v>
      </c>
      <c r="I153" s="79">
        <f>SenateDrop!J150</f>
        <v>6711</v>
      </c>
      <c r="J153" s="79"/>
      <c r="K153" s="79">
        <f>SenateDrop!H150</f>
        <v>6664</v>
      </c>
      <c r="L153" s="79"/>
      <c r="M153" s="79">
        <f>SenateDrop!K150</f>
        <v>47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3">
      <c r="B154" s="5" t="str">
        <f>SenateDrop!C151</f>
        <v>Costello, Mark</v>
      </c>
      <c r="D154" s="5" t="str">
        <f>SenateDrop!F151</f>
        <v>Diagonal</v>
      </c>
      <c r="F154" s="80">
        <f>SenateDrop!I151</f>
        <v>100</v>
      </c>
      <c r="G154" s="80">
        <v>150</v>
      </c>
      <c r="I154" s="79">
        <f>SenateDrop!J151</f>
        <v>6675</v>
      </c>
      <c r="J154" s="79"/>
      <c r="K154" s="79">
        <f>SenateDrop!H151</f>
        <v>6664</v>
      </c>
      <c r="L154" s="79"/>
      <c r="M154" s="79">
        <f>SenateDrop!K151</f>
        <v>11</v>
      </c>
      <c r="N154">
        <f t="shared" si="4"/>
        <v>1</v>
      </c>
      <c r="O154">
        <f t="shared" si="5"/>
        <v>1</v>
      </c>
      <c r="P154">
        <v>1</v>
      </c>
    </row>
    <row r="155" spans="2:16" hidden="1" x14ac:dyDescent="0.3">
      <c r="B155" s="5" t="str">
        <f>SenateDrop!C152</f>
        <v>Costello, Mark</v>
      </c>
      <c r="D155" s="5" t="str">
        <f>SenateDrop!F152</f>
        <v>East Union</v>
      </c>
      <c r="F155" s="80">
        <f>SenateDrop!I152</f>
        <v>493.3</v>
      </c>
      <c r="G155" s="80">
        <v>151</v>
      </c>
      <c r="I155" s="79">
        <f>SenateDrop!J152</f>
        <v>6688</v>
      </c>
      <c r="J155" s="79"/>
      <c r="K155" s="79">
        <f>SenateDrop!H152</f>
        <v>6664</v>
      </c>
      <c r="L155" s="79"/>
      <c r="M155" s="79">
        <f>SenateDrop!K152</f>
        <v>24</v>
      </c>
      <c r="N155">
        <f t="shared" si="4"/>
        <v>1</v>
      </c>
      <c r="O155">
        <f t="shared" si="5"/>
        <v>1</v>
      </c>
      <c r="P155">
        <v>1</v>
      </c>
    </row>
    <row r="156" spans="2:16" hidden="1" x14ac:dyDescent="0.3">
      <c r="B156" s="5" t="str">
        <f>SenateDrop!C153</f>
        <v>Costello, Mark</v>
      </c>
      <c r="D156" s="5" t="str">
        <f>SenateDrop!F153</f>
        <v>Essex</v>
      </c>
      <c r="F156" s="80">
        <f>SenateDrop!I153</f>
        <v>196</v>
      </c>
      <c r="G156" s="80">
        <v>152</v>
      </c>
      <c r="I156" s="79">
        <f>SenateDrop!J153</f>
        <v>6664</v>
      </c>
      <c r="J156" s="79"/>
      <c r="K156" s="79">
        <f>SenateDrop!H153</f>
        <v>6664</v>
      </c>
      <c r="L156" s="79"/>
      <c r="M156" s="79">
        <f>SenateDrop!K153</f>
        <v>0</v>
      </c>
      <c r="N156">
        <f t="shared" si="4"/>
        <v>0</v>
      </c>
      <c r="O156">
        <f t="shared" si="5"/>
        <v>1</v>
      </c>
      <c r="P156">
        <v>1</v>
      </c>
    </row>
    <row r="157" spans="2:16" hidden="1" x14ac:dyDescent="0.3">
      <c r="B157" s="5" t="str">
        <f>SenateDrop!C154</f>
        <v>Costello, Mark</v>
      </c>
      <c r="D157" s="5" t="str">
        <f>SenateDrop!F154</f>
        <v>Fremont-Mills</v>
      </c>
      <c r="F157" s="80">
        <f>SenateDrop!I154</f>
        <v>456</v>
      </c>
      <c r="G157" s="80">
        <v>153</v>
      </c>
      <c r="I157" s="79">
        <f>SenateDrop!J154</f>
        <v>6664</v>
      </c>
      <c r="J157" s="79"/>
      <c r="K157" s="79">
        <f>SenateDrop!H154</f>
        <v>6664</v>
      </c>
      <c r="L157" s="79"/>
      <c r="M157" s="79">
        <f>SenateDrop!K154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3">
      <c r="B158" s="5" t="str">
        <f>SenateDrop!C155</f>
        <v>Costello, Mark</v>
      </c>
      <c r="D158" s="5" t="str">
        <f>SenateDrop!F155</f>
        <v>Glenwood</v>
      </c>
      <c r="F158" s="80">
        <f>SenateDrop!I155</f>
        <v>1956.7</v>
      </c>
      <c r="G158" s="80">
        <v>154</v>
      </c>
      <c r="I158" s="79">
        <f>SenateDrop!J155</f>
        <v>6664</v>
      </c>
      <c r="J158" s="79"/>
      <c r="K158" s="79">
        <f>SenateDrop!H155</f>
        <v>6664</v>
      </c>
      <c r="L158" s="79"/>
      <c r="M158" s="79">
        <f>SenateDrop!K155</f>
        <v>0</v>
      </c>
      <c r="N158">
        <f t="shared" si="4"/>
        <v>0</v>
      </c>
      <c r="O158">
        <f t="shared" si="5"/>
        <v>1</v>
      </c>
      <c r="P158">
        <v>1</v>
      </c>
    </row>
    <row r="159" spans="2:16" hidden="1" x14ac:dyDescent="0.3">
      <c r="B159" s="5" t="str">
        <f>SenateDrop!C156</f>
        <v>Costello, Mark</v>
      </c>
      <c r="D159" s="5" t="str">
        <f>SenateDrop!F156</f>
        <v>Griswold</v>
      </c>
      <c r="F159" s="80">
        <f>SenateDrop!I156</f>
        <v>516.6</v>
      </c>
      <c r="G159" s="80">
        <v>155</v>
      </c>
      <c r="I159" s="79">
        <f>SenateDrop!J156</f>
        <v>6729</v>
      </c>
      <c r="J159" s="79"/>
      <c r="K159" s="79">
        <f>SenateDrop!H156</f>
        <v>6664</v>
      </c>
      <c r="L159" s="79"/>
      <c r="M159" s="79">
        <f>SenateDrop!K156</f>
        <v>65</v>
      </c>
      <c r="N159">
        <f t="shared" si="4"/>
        <v>1</v>
      </c>
      <c r="O159">
        <f t="shared" si="5"/>
        <v>1</v>
      </c>
      <c r="P159">
        <v>1</v>
      </c>
    </row>
    <row r="160" spans="2:16" hidden="1" x14ac:dyDescent="0.3">
      <c r="B160" s="5" t="str">
        <f>SenateDrop!C157</f>
        <v>Costello, Mark</v>
      </c>
      <c r="D160" s="5" t="str">
        <f>SenateDrop!F157</f>
        <v>Hamburg</v>
      </c>
      <c r="F160" s="80">
        <f>SenateDrop!I157</f>
        <v>235</v>
      </c>
      <c r="G160" s="80">
        <v>156</v>
      </c>
      <c r="I160" s="79">
        <f>SenateDrop!J157</f>
        <v>6805</v>
      </c>
      <c r="J160" s="79"/>
      <c r="K160" s="79">
        <f>SenateDrop!H157</f>
        <v>6664</v>
      </c>
      <c r="L160" s="79"/>
      <c r="M160" s="79">
        <f>SenateDrop!K157</f>
        <v>141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3">
      <c r="B161" s="5" t="str">
        <f>SenateDrop!C158</f>
        <v>Costello, Mark</v>
      </c>
      <c r="D161" s="5" t="str">
        <f>SenateDrop!F158</f>
        <v>Lamoni</v>
      </c>
      <c r="F161" s="80">
        <f>SenateDrop!I158</f>
        <v>299.89999999999998</v>
      </c>
      <c r="G161" s="80">
        <v>157</v>
      </c>
      <c r="I161" s="79">
        <f>SenateDrop!J158</f>
        <v>6664</v>
      </c>
      <c r="J161" s="79"/>
      <c r="K161" s="79">
        <f>SenateDrop!H158</f>
        <v>6664</v>
      </c>
      <c r="L161" s="79"/>
      <c r="M161" s="79">
        <f>SenateDrop!K158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3">
      <c r="B162" s="5" t="str">
        <f>SenateDrop!C159</f>
        <v>Costello, Mark</v>
      </c>
      <c r="D162" s="5" t="str">
        <f>SenateDrop!F159</f>
        <v>Lenox</v>
      </c>
      <c r="F162" s="80">
        <f>SenateDrop!I159</f>
        <v>467.1</v>
      </c>
      <c r="G162" s="80">
        <v>158</v>
      </c>
      <c r="I162" s="79">
        <f>SenateDrop!J159</f>
        <v>6664</v>
      </c>
      <c r="J162" s="79"/>
      <c r="K162" s="79">
        <f>SenateDrop!H159</f>
        <v>6664</v>
      </c>
      <c r="L162" s="79"/>
      <c r="M162" s="79">
        <f>SenateDrop!K159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3">
      <c r="B163" s="5" t="str">
        <f>SenateDrop!C160</f>
        <v>Costello, Mark</v>
      </c>
      <c r="D163" s="5" t="str">
        <f>SenateDrop!F160</f>
        <v>Lewis Central</v>
      </c>
      <c r="F163" s="80">
        <f>SenateDrop!I160</f>
        <v>2494.5</v>
      </c>
      <c r="G163" s="80">
        <v>159</v>
      </c>
      <c r="I163" s="79">
        <f>SenateDrop!J160</f>
        <v>6664</v>
      </c>
      <c r="J163" s="79"/>
      <c r="K163" s="79">
        <f>SenateDrop!H160</f>
        <v>6664</v>
      </c>
      <c r="L163" s="79"/>
      <c r="M163" s="79">
        <f>SenateDrop!K160</f>
        <v>0</v>
      </c>
      <c r="N163">
        <f t="shared" si="4"/>
        <v>0</v>
      </c>
      <c r="O163">
        <f t="shared" si="5"/>
        <v>1</v>
      </c>
      <c r="P163">
        <v>1</v>
      </c>
    </row>
    <row r="164" spans="2:16" hidden="1" x14ac:dyDescent="0.3">
      <c r="B164" s="5" t="str">
        <f>SenateDrop!C161</f>
        <v>Costello, Mark</v>
      </c>
      <c r="D164" s="5" t="str">
        <f>SenateDrop!F161</f>
        <v>East Mills</v>
      </c>
      <c r="F164" s="80">
        <f>SenateDrop!I161</f>
        <v>534.29999999999995</v>
      </c>
      <c r="G164" s="80">
        <v>160</v>
      </c>
      <c r="I164" s="79">
        <f>SenateDrop!J161</f>
        <v>6728</v>
      </c>
      <c r="J164" s="79"/>
      <c r="K164" s="79">
        <f>SenateDrop!H161</f>
        <v>6664</v>
      </c>
      <c r="L164" s="79"/>
      <c r="M164" s="79">
        <f>SenateDrop!K161</f>
        <v>64</v>
      </c>
      <c r="N164">
        <f t="shared" si="4"/>
        <v>1</v>
      </c>
      <c r="O164">
        <f t="shared" si="5"/>
        <v>1</v>
      </c>
      <c r="P164">
        <v>1</v>
      </c>
    </row>
    <row r="165" spans="2:16" hidden="1" x14ac:dyDescent="0.3">
      <c r="B165" s="5" t="str">
        <f>SenateDrop!C162</f>
        <v>Costello, Mark</v>
      </c>
      <c r="D165" s="5" t="str">
        <f>SenateDrop!F162</f>
        <v>Mount Ayr</v>
      </c>
      <c r="F165" s="80">
        <f>SenateDrop!I162</f>
        <v>632.79999999999995</v>
      </c>
      <c r="G165" s="80">
        <v>161</v>
      </c>
      <c r="I165" s="79">
        <f>SenateDrop!J162</f>
        <v>6667</v>
      </c>
      <c r="J165" s="79"/>
      <c r="K165" s="79">
        <f>SenateDrop!H162</f>
        <v>6664</v>
      </c>
      <c r="L165" s="79"/>
      <c r="M165" s="79">
        <f>SenateDrop!K162</f>
        <v>3</v>
      </c>
      <c r="N165">
        <f t="shared" si="4"/>
        <v>1</v>
      </c>
      <c r="O165">
        <f t="shared" si="5"/>
        <v>1</v>
      </c>
      <c r="P165">
        <v>1</v>
      </c>
    </row>
    <row r="166" spans="2:16" hidden="1" x14ac:dyDescent="0.3">
      <c r="B166" s="5" t="str">
        <f>SenateDrop!C163</f>
        <v>Costello, Mark</v>
      </c>
      <c r="D166" s="5" t="str">
        <f>SenateDrop!F163</f>
        <v>Red Oak</v>
      </c>
      <c r="F166" s="80">
        <f>SenateDrop!I163</f>
        <v>1110.3</v>
      </c>
      <c r="G166" s="80">
        <v>162</v>
      </c>
      <c r="I166" s="79">
        <f>SenateDrop!J163</f>
        <v>6664</v>
      </c>
      <c r="J166" s="79"/>
      <c r="K166" s="79">
        <f>SenateDrop!H163</f>
        <v>6664</v>
      </c>
      <c r="L166" s="79"/>
      <c r="M166" s="79">
        <f>SenateDrop!K163</f>
        <v>0</v>
      </c>
      <c r="N166">
        <f t="shared" si="4"/>
        <v>0</v>
      </c>
      <c r="O166">
        <f t="shared" si="5"/>
        <v>1</v>
      </c>
      <c r="P166">
        <v>1</v>
      </c>
    </row>
    <row r="167" spans="2:16" hidden="1" x14ac:dyDescent="0.3">
      <c r="B167" s="5" t="str">
        <f>SenateDrop!C164</f>
        <v>Costello, Mark</v>
      </c>
      <c r="D167" s="5" t="str">
        <f>SenateDrop!F164</f>
        <v>Shenandoah</v>
      </c>
      <c r="F167" s="80">
        <f>SenateDrop!I164</f>
        <v>1075.7</v>
      </c>
      <c r="G167" s="80">
        <v>163</v>
      </c>
      <c r="I167" s="79">
        <f>SenateDrop!J164</f>
        <v>6664</v>
      </c>
      <c r="J167" s="79"/>
      <c r="K167" s="79">
        <f>SenateDrop!H164</f>
        <v>6664</v>
      </c>
      <c r="L167" s="79"/>
      <c r="M167" s="79">
        <f>SenateDrop!K164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3">
      <c r="B168" s="5" t="str">
        <f>SenateDrop!C165</f>
        <v>Costello, Mark</v>
      </c>
      <c r="D168" s="5" t="str">
        <f>SenateDrop!F165</f>
        <v>Sidney</v>
      </c>
      <c r="F168" s="80">
        <f>SenateDrop!I165</f>
        <v>408.9</v>
      </c>
      <c r="G168" s="80">
        <v>164</v>
      </c>
      <c r="I168" s="79">
        <f>SenateDrop!J165</f>
        <v>6676</v>
      </c>
      <c r="J168" s="79"/>
      <c r="K168" s="79">
        <f>SenateDrop!H165</f>
        <v>6664</v>
      </c>
      <c r="L168" s="79"/>
      <c r="M168" s="79">
        <f>SenateDrop!K165</f>
        <v>12</v>
      </c>
      <c r="N168">
        <f t="shared" si="4"/>
        <v>1</v>
      </c>
      <c r="O168">
        <f t="shared" si="5"/>
        <v>1</v>
      </c>
      <c r="P168">
        <v>1</v>
      </c>
    </row>
    <row r="169" spans="2:16" hidden="1" x14ac:dyDescent="0.3">
      <c r="B169" s="5" t="str">
        <f>SenateDrop!C166</f>
        <v>Costello, Mark</v>
      </c>
      <c r="D169" s="5" t="str">
        <f>SenateDrop!F166</f>
        <v>South Page</v>
      </c>
      <c r="F169" s="80">
        <f>SenateDrop!I166</f>
        <v>197.9</v>
      </c>
      <c r="G169" s="80">
        <v>165</v>
      </c>
      <c r="I169" s="79">
        <f>SenateDrop!J166</f>
        <v>6664</v>
      </c>
      <c r="J169" s="79"/>
      <c r="K169" s="79">
        <f>SenateDrop!H166</f>
        <v>6664</v>
      </c>
      <c r="L169" s="79"/>
      <c r="M169" s="79">
        <f>SenateDrop!K166</f>
        <v>0</v>
      </c>
      <c r="N169">
        <f t="shared" si="4"/>
        <v>0</v>
      </c>
      <c r="O169">
        <f t="shared" si="5"/>
        <v>1</v>
      </c>
      <c r="P169">
        <v>1</v>
      </c>
    </row>
    <row r="170" spans="2:16" hidden="1" x14ac:dyDescent="0.3">
      <c r="B170" s="5" t="str">
        <f>SenateDrop!C167</f>
        <v>Costello, Mark</v>
      </c>
      <c r="D170" s="5" t="str">
        <f>SenateDrop!F167</f>
        <v>Stanton</v>
      </c>
      <c r="F170" s="80">
        <f>SenateDrop!I167</f>
        <v>204.1</v>
      </c>
      <c r="G170" s="80">
        <v>166</v>
      </c>
      <c r="I170" s="79">
        <f>SenateDrop!J167</f>
        <v>6664</v>
      </c>
      <c r="J170" s="79"/>
      <c r="K170" s="79">
        <f>SenateDrop!H167</f>
        <v>6664</v>
      </c>
      <c r="L170" s="79"/>
      <c r="M170" s="79">
        <f>SenateDrop!K167</f>
        <v>0</v>
      </c>
      <c r="N170">
        <f t="shared" si="4"/>
        <v>0</v>
      </c>
      <c r="O170">
        <f t="shared" si="5"/>
        <v>1</v>
      </c>
      <c r="P170">
        <v>1</v>
      </c>
    </row>
    <row r="171" spans="2:16" hidden="1" x14ac:dyDescent="0.3">
      <c r="B171" s="5" t="str">
        <f>SenateDrop!C168</f>
        <v>Costello, Mark</v>
      </c>
      <c r="D171" s="5" t="str">
        <f>SenateDrop!F168</f>
        <v>Treynor</v>
      </c>
      <c r="F171" s="80">
        <f>SenateDrop!I168</f>
        <v>587.20000000000005</v>
      </c>
      <c r="G171" s="80">
        <v>167</v>
      </c>
      <c r="I171" s="79">
        <f>SenateDrop!J168</f>
        <v>6664</v>
      </c>
      <c r="J171" s="79"/>
      <c r="K171" s="79">
        <f>SenateDrop!H168</f>
        <v>6664</v>
      </c>
      <c r="L171" s="79"/>
      <c r="M171" s="79">
        <f>SenateDrop!K168</f>
        <v>0</v>
      </c>
      <c r="N171">
        <f t="shared" si="4"/>
        <v>0</v>
      </c>
      <c r="O171">
        <f t="shared" si="5"/>
        <v>1</v>
      </c>
      <c r="P171">
        <v>1</v>
      </c>
    </row>
    <row r="172" spans="2:16" hidden="1" x14ac:dyDescent="0.3">
      <c r="B172" s="5" t="str">
        <f>SenateDrop!C169</f>
        <v>Costello, Mark</v>
      </c>
      <c r="D172" s="5" t="str">
        <f>SenateDrop!F169</f>
        <v>Villisca</v>
      </c>
      <c r="F172" s="80">
        <f>SenateDrop!I169</f>
        <v>304</v>
      </c>
      <c r="G172" s="80">
        <v>168</v>
      </c>
      <c r="I172" s="79">
        <f>SenateDrop!J169</f>
        <v>6664</v>
      </c>
      <c r="J172" s="79"/>
      <c r="K172" s="79">
        <f>SenateDrop!H169</f>
        <v>6664</v>
      </c>
      <c r="L172" s="79"/>
      <c r="M172" s="79">
        <f>SenateDrop!K169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3">
      <c r="B173" s="5" t="str">
        <f>SenateDrop!C170</f>
        <v>Danielson, Jeff</v>
      </c>
      <c r="D173" s="5" t="str">
        <f>SenateDrop!F170</f>
        <v>Cedar Falls</v>
      </c>
      <c r="F173" s="80">
        <f>SenateDrop!I170</f>
        <v>5146.8</v>
      </c>
      <c r="G173" s="80">
        <v>169</v>
      </c>
      <c r="I173" s="79">
        <f>SenateDrop!J170</f>
        <v>6671</v>
      </c>
      <c r="J173" s="79"/>
      <c r="K173" s="79">
        <f>SenateDrop!H170</f>
        <v>6664</v>
      </c>
      <c r="L173" s="79"/>
      <c r="M173" s="79">
        <f>SenateDrop!K170</f>
        <v>7</v>
      </c>
      <c r="N173">
        <f t="shared" si="4"/>
        <v>1</v>
      </c>
      <c r="O173">
        <f t="shared" si="5"/>
        <v>1</v>
      </c>
      <c r="P173">
        <v>1</v>
      </c>
    </row>
    <row r="174" spans="2:16" hidden="1" x14ac:dyDescent="0.3">
      <c r="B174" s="5" t="str">
        <f>SenateDrop!C171</f>
        <v>Danielson, Jeff</v>
      </c>
      <c r="D174" s="5" t="str">
        <f>SenateDrop!F171</f>
        <v>Dike-New Hartford</v>
      </c>
      <c r="F174" s="80">
        <f>SenateDrop!I171</f>
        <v>885.2</v>
      </c>
      <c r="G174" s="80">
        <v>170</v>
      </c>
      <c r="I174" s="79">
        <f>SenateDrop!J171</f>
        <v>6664</v>
      </c>
      <c r="J174" s="79"/>
      <c r="K174" s="79">
        <f>SenateDrop!H171</f>
        <v>6664</v>
      </c>
      <c r="L174" s="79"/>
      <c r="M174" s="79">
        <f>SenateDrop!K171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3">
      <c r="B175" s="5" t="str">
        <f>SenateDrop!C172</f>
        <v>Danielson, Jeff</v>
      </c>
      <c r="D175" s="5" t="str">
        <f>SenateDrop!F172</f>
        <v>Gladbrook-Reinbeck</v>
      </c>
      <c r="F175" s="80">
        <f>SenateDrop!I172</f>
        <v>569.4</v>
      </c>
      <c r="G175" s="80">
        <v>171</v>
      </c>
      <c r="I175" s="79">
        <f>SenateDrop!J172</f>
        <v>6764</v>
      </c>
      <c r="J175" s="79"/>
      <c r="K175" s="79">
        <f>SenateDrop!H172</f>
        <v>6664</v>
      </c>
      <c r="L175" s="79"/>
      <c r="M175" s="79">
        <f>SenateDrop!K172</f>
        <v>100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3">
      <c r="B176" s="5" t="str">
        <f>SenateDrop!C173</f>
        <v>Danielson, Jeff</v>
      </c>
      <c r="D176" s="5" t="str">
        <f>SenateDrop!F173</f>
        <v>Hudson</v>
      </c>
      <c r="F176" s="80">
        <f>SenateDrop!I173</f>
        <v>666</v>
      </c>
      <c r="G176" s="80">
        <v>172</v>
      </c>
      <c r="I176" s="79">
        <f>SenateDrop!J173</f>
        <v>6839</v>
      </c>
      <c r="J176" s="79"/>
      <c r="K176" s="79">
        <f>SenateDrop!H173</f>
        <v>6664</v>
      </c>
      <c r="L176" s="79"/>
      <c r="M176" s="79">
        <f>SenateDrop!K173</f>
        <v>175</v>
      </c>
      <c r="N176">
        <f t="shared" si="4"/>
        <v>1</v>
      </c>
      <c r="O176">
        <f t="shared" si="5"/>
        <v>0</v>
      </c>
      <c r="P176">
        <v>1</v>
      </c>
    </row>
    <row r="177" spans="2:16" hidden="1" x14ac:dyDescent="0.3">
      <c r="B177" s="5" t="str">
        <f>SenateDrop!C174</f>
        <v>Danielson, Jeff</v>
      </c>
      <c r="D177" s="5" t="str">
        <f>SenateDrop!F174</f>
        <v>Waterloo</v>
      </c>
      <c r="F177" s="80">
        <f>SenateDrop!I174</f>
        <v>10834.9</v>
      </c>
      <c r="G177" s="80">
        <v>173</v>
      </c>
      <c r="I177" s="79">
        <f>SenateDrop!J174</f>
        <v>6664</v>
      </c>
      <c r="J177" s="79"/>
      <c r="K177" s="79">
        <f>SenateDrop!H174</f>
        <v>6664</v>
      </c>
      <c r="L177" s="79"/>
      <c r="M177" s="79">
        <f>SenateDrop!K174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3">
      <c r="B178" s="5" t="str">
        <f>SenateDrop!C175</f>
        <v>Dawson, Dan</v>
      </c>
      <c r="D178" s="5" t="str">
        <f>SenateDrop!F175</f>
        <v>Council Bluffs</v>
      </c>
      <c r="F178" s="80">
        <f>SenateDrop!I175</f>
        <v>9256.9</v>
      </c>
      <c r="G178" s="80">
        <v>174</v>
      </c>
      <c r="I178" s="79">
        <f>SenateDrop!J175</f>
        <v>6733</v>
      </c>
      <c r="J178" s="79"/>
      <c r="K178" s="79">
        <f>SenateDrop!H175</f>
        <v>6664</v>
      </c>
      <c r="L178" s="79"/>
      <c r="M178" s="79">
        <f>SenateDrop!K175</f>
        <v>69</v>
      </c>
      <c r="N178">
        <f t="shared" si="4"/>
        <v>1</v>
      </c>
      <c r="O178">
        <f t="shared" si="5"/>
        <v>1</v>
      </c>
      <c r="P178">
        <v>1</v>
      </c>
    </row>
    <row r="179" spans="2:16" hidden="1" x14ac:dyDescent="0.3">
      <c r="B179" s="5" t="str">
        <f>SenateDrop!C176</f>
        <v>Dawson, Dan</v>
      </c>
      <c r="D179" s="5" t="str">
        <f>SenateDrop!F176</f>
        <v>Lewis Central</v>
      </c>
      <c r="F179" s="80">
        <f>SenateDrop!I176</f>
        <v>2494.5</v>
      </c>
      <c r="G179" s="80">
        <v>175</v>
      </c>
      <c r="I179" s="79">
        <f>SenateDrop!J176</f>
        <v>6664</v>
      </c>
      <c r="J179" s="79"/>
      <c r="K179" s="79">
        <f>SenateDrop!H176</f>
        <v>6664</v>
      </c>
      <c r="L179" s="79"/>
      <c r="M179" s="79">
        <f>SenateDrop!K176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3">
      <c r="B180" s="5" t="str">
        <f>SenateDrop!C177</f>
        <v>Dix, Bill</v>
      </c>
      <c r="D180" s="5" t="str">
        <f>SenateDrop!F177</f>
        <v>AGWSR</v>
      </c>
      <c r="F180" s="80">
        <f>SenateDrop!I177</f>
        <v>622.70000000000005</v>
      </c>
      <c r="G180" s="80">
        <v>176</v>
      </c>
      <c r="I180" s="79">
        <f>SenateDrop!J177</f>
        <v>6774</v>
      </c>
      <c r="J180" s="79"/>
      <c r="K180" s="79">
        <f>SenateDrop!H177</f>
        <v>6664</v>
      </c>
      <c r="L180" s="79"/>
      <c r="M180" s="79">
        <f>SenateDrop!K177</f>
        <v>110</v>
      </c>
      <c r="N180">
        <f t="shared" si="4"/>
        <v>1</v>
      </c>
      <c r="O180">
        <f t="shared" si="5"/>
        <v>1</v>
      </c>
      <c r="P180">
        <v>1</v>
      </c>
    </row>
    <row r="181" spans="2:16" hidden="1" x14ac:dyDescent="0.3">
      <c r="B181" s="5" t="str">
        <f>SenateDrop!C178</f>
        <v>Dix, Bill</v>
      </c>
      <c r="D181" s="5" t="str">
        <f>SenateDrop!F178</f>
        <v>Alden</v>
      </c>
      <c r="F181" s="80">
        <f>SenateDrop!I178</f>
        <v>281.5</v>
      </c>
      <c r="G181" s="80">
        <v>177</v>
      </c>
      <c r="I181" s="79">
        <f>SenateDrop!J178</f>
        <v>6664</v>
      </c>
      <c r="J181" s="79"/>
      <c r="K181" s="79">
        <f>SenateDrop!H178</f>
        <v>6664</v>
      </c>
      <c r="L181" s="79"/>
      <c r="M181" s="79">
        <f>SenateDrop!K178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3">
      <c r="B182" s="5" t="str">
        <f>SenateDrop!C179</f>
        <v>Dix, Bill</v>
      </c>
      <c r="D182" s="5" t="str">
        <f>SenateDrop!F179</f>
        <v>North Butler</v>
      </c>
      <c r="F182" s="80">
        <f>SenateDrop!I179</f>
        <v>592</v>
      </c>
      <c r="G182" s="80">
        <v>178</v>
      </c>
      <c r="I182" s="79">
        <f>SenateDrop!J179</f>
        <v>6751</v>
      </c>
      <c r="J182" s="79"/>
      <c r="K182" s="79">
        <f>SenateDrop!H179</f>
        <v>6664</v>
      </c>
      <c r="L182" s="79"/>
      <c r="M182" s="79">
        <f>SenateDrop!K179</f>
        <v>87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3">
      <c r="B183" s="5" t="str">
        <f>SenateDrop!C180</f>
        <v>Dix, Bill</v>
      </c>
      <c r="D183" s="5" t="str">
        <f>SenateDrop!F180</f>
        <v>Aplington-Parkersburg</v>
      </c>
      <c r="F183" s="80">
        <f>SenateDrop!I180</f>
        <v>847.2</v>
      </c>
      <c r="G183" s="80">
        <v>179</v>
      </c>
      <c r="I183" s="79">
        <f>SenateDrop!J180</f>
        <v>6664</v>
      </c>
      <c r="J183" s="79"/>
      <c r="K183" s="79">
        <f>SenateDrop!H180</f>
        <v>6664</v>
      </c>
      <c r="L183" s="79"/>
      <c r="M183" s="79">
        <f>SenateDrop!K180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3">
      <c r="B184" s="5" t="str">
        <f>SenateDrop!C181</f>
        <v>Dix, Bill</v>
      </c>
      <c r="D184" s="5" t="str">
        <f>SenateDrop!F181</f>
        <v>Ballard</v>
      </c>
      <c r="F184" s="80">
        <f>SenateDrop!I181</f>
        <v>1604</v>
      </c>
      <c r="G184" s="80">
        <v>180</v>
      </c>
      <c r="I184" s="79">
        <f>SenateDrop!J181</f>
        <v>6664</v>
      </c>
      <c r="J184" s="79"/>
      <c r="K184" s="79">
        <f>SenateDrop!H181</f>
        <v>6664</v>
      </c>
      <c r="L184" s="79"/>
      <c r="M184" s="79">
        <f>SenateDrop!K181</f>
        <v>0</v>
      </c>
      <c r="N184">
        <f t="shared" si="4"/>
        <v>0</v>
      </c>
      <c r="O184">
        <f t="shared" si="5"/>
        <v>1</v>
      </c>
      <c r="P184">
        <v>1</v>
      </c>
    </row>
    <row r="185" spans="2:16" hidden="1" x14ac:dyDescent="0.3">
      <c r="B185" s="5" t="str">
        <f>SenateDrop!C182</f>
        <v>Dix, Bill</v>
      </c>
      <c r="D185" s="5" t="str">
        <f>SenateDrop!F182</f>
        <v>BCLUW</v>
      </c>
      <c r="F185" s="80">
        <f>SenateDrop!I182</f>
        <v>555.4</v>
      </c>
      <c r="G185" s="80">
        <v>181</v>
      </c>
      <c r="I185" s="79">
        <f>SenateDrop!J182</f>
        <v>6745</v>
      </c>
      <c r="J185" s="79"/>
      <c r="K185" s="79">
        <f>SenateDrop!H182</f>
        <v>6664</v>
      </c>
      <c r="L185" s="79"/>
      <c r="M185" s="79">
        <f>SenateDrop!K182</f>
        <v>81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3">
      <c r="B186" s="5" t="str">
        <f>SenateDrop!C183</f>
        <v>Dix, Bill</v>
      </c>
      <c r="D186" s="5" t="str">
        <f>SenateDrop!F183</f>
        <v>Clarksville</v>
      </c>
      <c r="F186" s="80">
        <f>SenateDrop!I183</f>
        <v>326</v>
      </c>
      <c r="G186" s="80">
        <v>182</v>
      </c>
      <c r="I186" s="79">
        <f>SenateDrop!J183</f>
        <v>6664</v>
      </c>
      <c r="J186" s="79"/>
      <c r="K186" s="79">
        <f>SenateDrop!H183</f>
        <v>6664</v>
      </c>
      <c r="L186" s="79"/>
      <c r="M186" s="79">
        <f>SenateDrop!K183</f>
        <v>0</v>
      </c>
      <c r="N186">
        <f t="shared" si="4"/>
        <v>0</v>
      </c>
      <c r="O186">
        <f t="shared" si="5"/>
        <v>1</v>
      </c>
      <c r="P186">
        <v>1</v>
      </c>
    </row>
    <row r="187" spans="2:16" hidden="1" x14ac:dyDescent="0.3">
      <c r="B187" s="5" t="str">
        <f>SenateDrop!C184</f>
        <v>Dix, Bill</v>
      </c>
      <c r="D187" s="5" t="str">
        <f>SenateDrop!F184</f>
        <v>Collins-Maxwell</v>
      </c>
      <c r="F187" s="80">
        <f>SenateDrop!I184</f>
        <v>488.1</v>
      </c>
      <c r="G187" s="80">
        <v>183</v>
      </c>
      <c r="I187" s="79">
        <f>SenateDrop!J184</f>
        <v>6664</v>
      </c>
      <c r="J187" s="79"/>
      <c r="K187" s="79">
        <f>SenateDrop!H184</f>
        <v>6664</v>
      </c>
      <c r="L187" s="79"/>
      <c r="M187" s="79">
        <f>SenateDrop!K184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3">
      <c r="B188" s="5" t="str">
        <f>SenateDrop!C185</f>
        <v>Dix, Bill</v>
      </c>
      <c r="D188" s="5" t="str">
        <f>SenateDrop!F185</f>
        <v>Colo-NESCO</v>
      </c>
      <c r="F188" s="80">
        <f>SenateDrop!I185</f>
        <v>508.3</v>
      </c>
      <c r="G188" s="80">
        <v>184</v>
      </c>
      <c r="I188" s="79">
        <f>SenateDrop!J185</f>
        <v>6687</v>
      </c>
      <c r="J188" s="79"/>
      <c r="K188" s="79">
        <f>SenateDrop!H185</f>
        <v>6664</v>
      </c>
      <c r="L188" s="79"/>
      <c r="M188" s="79">
        <f>SenateDrop!K185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3">
      <c r="B189" s="5" t="str">
        <f>SenateDrop!C186</f>
        <v>Dix, Bill</v>
      </c>
      <c r="D189" s="5" t="str">
        <f>SenateDrop!F186</f>
        <v>Dike-New Hartford</v>
      </c>
      <c r="F189" s="80">
        <f>SenateDrop!I186</f>
        <v>885.2</v>
      </c>
      <c r="G189" s="80">
        <v>185</v>
      </c>
      <c r="I189" s="79">
        <f>SenateDrop!J186</f>
        <v>6664</v>
      </c>
      <c r="J189" s="79"/>
      <c r="K189" s="79">
        <f>SenateDrop!H186</f>
        <v>6664</v>
      </c>
      <c r="L189" s="79"/>
      <c r="M189" s="79">
        <f>SenateDrop!K186</f>
        <v>0</v>
      </c>
      <c r="N189">
        <f t="shared" si="4"/>
        <v>0</v>
      </c>
      <c r="O189">
        <f t="shared" si="5"/>
        <v>1</v>
      </c>
      <c r="P189">
        <v>1</v>
      </c>
    </row>
    <row r="190" spans="2:16" hidden="1" x14ac:dyDescent="0.3">
      <c r="B190" s="5" t="str">
        <f>SenateDrop!C187</f>
        <v>Dix, Bill</v>
      </c>
      <c r="D190" s="5" t="str">
        <f>SenateDrop!F187</f>
        <v>Eldora-New Providence</v>
      </c>
      <c r="F190" s="80">
        <f>SenateDrop!I187</f>
        <v>634</v>
      </c>
      <c r="G190" s="80">
        <v>186</v>
      </c>
      <c r="I190" s="79">
        <f>SenateDrop!J187</f>
        <v>6664</v>
      </c>
      <c r="J190" s="79"/>
      <c r="K190" s="79">
        <f>SenateDrop!H187</f>
        <v>6664</v>
      </c>
      <c r="L190" s="79"/>
      <c r="M190" s="79">
        <f>SenateDrop!K187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3">
      <c r="B191" s="5" t="str">
        <f>SenateDrop!C188</f>
        <v>Dix, Bill</v>
      </c>
      <c r="D191" s="5" t="str">
        <f>SenateDrop!F188</f>
        <v>Gilbert</v>
      </c>
      <c r="F191" s="80">
        <f>SenateDrop!I188</f>
        <v>1425.2</v>
      </c>
      <c r="G191" s="80">
        <v>187</v>
      </c>
      <c r="I191" s="79">
        <f>SenateDrop!J188</f>
        <v>6664</v>
      </c>
      <c r="J191" s="79"/>
      <c r="K191" s="79">
        <f>SenateDrop!H188</f>
        <v>6664</v>
      </c>
      <c r="L191" s="79"/>
      <c r="M191" s="79">
        <f>SenateDrop!K188</f>
        <v>0</v>
      </c>
      <c r="N191">
        <f t="shared" si="4"/>
        <v>0</v>
      </c>
      <c r="O191">
        <f t="shared" si="5"/>
        <v>1</v>
      </c>
      <c r="P191">
        <v>1</v>
      </c>
    </row>
    <row r="192" spans="2:16" hidden="1" x14ac:dyDescent="0.3">
      <c r="B192" s="5" t="str">
        <f>SenateDrop!C189</f>
        <v>Dix, Bill</v>
      </c>
      <c r="D192" s="5" t="str">
        <f>SenateDrop!F189</f>
        <v>Gladbrook-Reinbeck</v>
      </c>
      <c r="F192" s="80">
        <f>SenateDrop!I189</f>
        <v>569.4</v>
      </c>
      <c r="G192" s="80">
        <v>188</v>
      </c>
      <c r="I192" s="79">
        <f>SenateDrop!J189</f>
        <v>6764</v>
      </c>
      <c r="J192" s="79"/>
      <c r="K192" s="79">
        <f>SenateDrop!H189</f>
        <v>6664</v>
      </c>
      <c r="L192" s="79"/>
      <c r="M192" s="79">
        <f>SenateDrop!K189</f>
        <v>100</v>
      </c>
      <c r="N192">
        <f t="shared" si="4"/>
        <v>1</v>
      </c>
      <c r="O192">
        <f t="shared" si="5"/>
        <v>1</v>
      </c>
      <c r="P192">
        <v>1</v>
      </c>
    </row>
    <row r="193" spans="2:16" hidden="1" x14ac:dyDescent="0.3">
      <c r="B193" s="5" t="str">
        <f>SenateDrop!C190</f>
        <v>Dix, Bill</v>
      </c>
      <c r="D193" s="5" t="str">
        <f>SenateDrop!F190</f>
        <v>Grundy Center</v>
      </c>
      <c r="F193" s="80">
        <f>SenateDrop!I190</f>
        <v>658.5</v>
      </c>
      <c r="G193" s="80">
        <v>189</v>
      </c>
      <c r="I193" s="79">
        <f>SenateDrop!J190</f>
        <v>6664</v>
      </c>
      <c r="J193" s="79"/>
      <c r="K193" s="79">
        <f>SenateDrop!H190</f>
        <v>6664</v>
      </c>
      <c r="L193" s="79"/>
      <c r="M193" s="79">
        <f>SenateDrop!K190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3">
      <c r="B194" s="5" t="str">
        <f>SenateDrop!C191</f>
        <v>Dix, Bill</v>
      </c>
      <c r="D194" s="5" t="str">
        <f>SenateDrop!F191</f>
        <v>Hampton-Dumont</v>
      </c>
      <c r="F194" s="80">
        <f>SenateDrop!I191</f>
        <v>1192.3</v>
      </c>
      <c r="G194" s="80">
        <v>190</v>
      </c>
      <c r="I194" s="79">
        <f>SenateDrop!J191</f>
        <v>6664</v>
      </c>
      <c r="J194" s="79"/>
      <c r="K194" s="79">
        <f>SenateDrop!H191</f>
        <v>6664</v>
      </c>
      <c r="L194" s="79"/>
      <c r="M194" s="79">
        <f>SenateDrop!K191</f>
        <v>0</v>
      </c>
      <c r="N194">
        <f t="shared" si="4"/>
        <v>0</v>
      </c>
      <c r="O194">
        <f t="shared" si="5"/>
        <v>1</v>
      </c>
      <c r="P194">
        <v>1</v>
      </c>
    </row>
    <row r="195" spans="2:16" hidden="1" x14ac:dyDescent="0.3">
      <c r="B195" s="5" t="str">
        <f>SenateDrop!C192</f>
        <v>Dix, Bill</v>
      </c>
      <c r="D195" s="5" t="str">
        <f>SenateDrop!F192</f>
        <v>Hubbard-Radcliffe</v>
      </c>
      <c r="F195" s="80">
        <f>SenateDrop!I192</f>
        <v>459.6</v>
      </c>
      <c r="G195" s="80">
        <v>191</v>
      </c>
      <c r="I195" s="79">
        <f>SenateDrop!J192</f>
        <v>6776</v>
      </c>
      <c r="J195" s="79"/>
      <c r="K195" s="79">
        <f>SenateDrop!H192</f>
        <v>6664</v>
      </c>
      <c r="L195" s="79"/>
      <c r="M195" s="79">
        <f>SenateDrop!K192</f>
        <v>112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3">
      <c r="B196" s="5" t="str">
        <f>SenateDrop!C193</f>
        <v>Dix, Bill</v>
      </c>
      <c r="D196" s="5" t="str">
        <f>SenateDrop!F193</f>
        <v>Iowa Falls</v>
      </c>
      <c r="F196" s="80">
        <f>SenateDrop!I193</f>
        <v>1079.3</v>
      </c>
      <c r="G196" s="80">
        <v>192</v>
      </c>
      <c r="I196" s="79">
        <f>SenateDrop!J193</f>
        <v>6669</v>
      </c>
      <c r="J196" s="79"/>
      <c r="K196" s="79">
        <f>SenateDrop!H193</f>
        <v>6664</v>
      </c>
      <c r="L196" s="79"/>
      <c r="M196" s="79">
        <f>SenateDrop!K193</f>
        <v>5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3">
      <c r="B197" s="5" t="str">
        <f>SenateDrop!C194</f>
        <v>Dix, Bill</v>
      </c>
      <c r="D197" s="5" t="str">
        <f>SenateDrop!F194</f>
        <v>Nevada</v>
      </c>
      <c r="F197" s="80">
        <f>SenateDrop!I194</f>
        <v>1548.1</v>
      </c>
      <c r="G197" s="80">
        <v>193</v>
      </c>
      <c r="I197" s="79">
        <f>SenateDrop!J194</f>
        <v>6664</v>
      </c>
      <c r="J197" s="79"/>
      <c r="K197" s="79">
        <f>SenateDrop!H194</f>
        <v>6664</v>
      </c>
      <c r="L197" s="79"/>
      <c r="M197" s="79">
        <f>SenateDrop!K194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3">
      <c r="B198" s="5" t="str">
        <f>SenateDrop!C195</f>
        <v>Dix, Bill</v>
      </c>
      <c r="D198" s="5" t="str">
        <f>SenateDrop!F195</f>
        <v>Roland-Story</v>
      </c>
      <c r="F198" s="80">
        <f>SenateDrop!I195</f>
        <v>1015.1</v>
      </c>
      <c r="G198" s="80">
        <v>194</v>
      </c>
      <c r="I198" s="79">
        <f>SenateDrop!J195</f>
        <v>6664</v>
      </c>
      <c r="J198" s="79"/>
      <c r="K198" s="79">
        <f>SenateDrop!H195</f>
        <v>6664</v>
      </c>
      <c r="L198" s="79"/>
      <c r="M198" s="79">
        <f>SenateDrop!K195</f>
        <v>0</v>
      </c>
      <c r="N198">
        <f t="shared" si="4"/>
        <v>0</v>
      </c>
      <c r="O198">
        <f t="shared" si="5"/>
        <v>1</v>
      </c>
      <c r="P198">
        <v>1</v>
      </c>
    </row>
    <row r="199" spans="2:16" hidden="1" x14ac:dyDescent="0.3">
      <c r="B199" s="5" t="str">
        <f>SenateDrop!C196</f>
        <v>Dix, Bill</v>
      </c>
      <c r="D199" s="5" t="str">
        <f>SenateDrop!F196</f>
        <v>Waverly-Shell Rock</v>
      </c>
      <c r="F199" s="80">
        <f>SenateDrop!I196</f>
        <v>2025.4</v>
      </c>
      <c r="G199" s="80">
        <v>195</v>
      </c>
      <c r="I199" s="79">
        <f>SenateDrop!J196</f>
        <v>6664</v>
      </c>
      <c r="J199" s="79"/>
      <c r="K199" s="79">
        <f>SenateDrop!H196</f>
        <v>6664</v>
      </c>
      <c r="L199" s="79"/>
      <c r="M199" s="79">
        <f>SenateDrop!K196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3">
      <c r="B200" s="5" t="str">
        <f>SenateDrop!C197</f>
        <v>Dix, Bill</v>
      </c>
      <c r="D200" s="5" t="str">
        <f>SenateDrop!F197</f>
        <v>West Marshall</v>
      </c>
      <c r="F200" s="80">
        <f>SenateDrop!I197</f>
        <v>874.6</v>
      </c>
      <c r="G200" s="80">
        <v>196</v>
      </c>
      <c r="I200" s="79">
        <f>SenateDrop!J197</f>
        <v>6671</v>
      </c>
      <c r="J200" s="79"/>
      <c r="K200" s="79">
        <f>SenateDrop!H197</f>
        <v>6664</v>
      </c>
      <c r="L200" s="79"/>
      <c r="M200" s="79">
        <f>SenateDrop!K197</f>
        <v>7</v>
      </c>
      <c r="N200">
        <f t="shared" si="6"/>
        <v>1</v>
      </c>
      <c r="O200">
        <f t="shared" si="7"/>
        <v>1</v>
      </c>
      <c r="P200">
        <v>1</v>
      </c>
    </row>
    <row r="201" spans="2:16" hidden="1" x14ac:dyDescent="0.3">
      <c r="B201" s="5" t="str">
        <f>SenateDrop!C198</f>
        <v>Dotzler, William</v>
      </c>
      <c r="D201" s="5" t="str">
        <f>SenateDrop!F198</f>
        <v>Cedar Falls</v>
      </c>
      <c r="F201" s="80">
        <f>SenateDrop!I198</f>
        <v>5146.8</v>
      </c>
      <c r="G201" s="80">
        <v>197</v>
      </c>
      <c r="I201" s="79">
        <f>SenateDrop!J198</f>
        <v>6671</v>
      </c>
      <c r="J201" s="79"/>
      <c r="K201" s="79">
        <f>SenateDrop!H198</f>
        <v>6664</v>
      </c>
      <c r="L201" s="79"/>
      <c r="M201" s="79">
        <f>SenateDrop!K198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3">
      <c r="B202" s="5" t="str">
        <f>SenateDrop!C199</f>
        <v>Dotzler, William</v>
      </c>
      <c r="D202" s="5" t="str">
        <f>SenateDrop!F199</f>
        <v>Union</v>
      </c>
      <c r="F202" s="80">
        <f>SenateDrop!I199</f>
        <v>1102.4000000000001</v>
      </c>
      <c r="G202" s="80">
        <v>198</v>
      </c>
      <c r="I202" s="79">
        <f>SenateDrop!J199</f>
        <v>6746</v>
      </c>
      <c r="J202" s="79"/>
      <c r="K202" s="79">
        <f>SenateDrop!H199</f>
        <v>6664</v>
      </c>
      <c r="L202" s="79"/>
      <c r="M202" s="79">
        <f>SenateDrop!K199</f>
        <v>82</v>
      </c>
      <c r="N202">
        <f t="shared" si="6"/>
        <v>1</v>
      </c>
      <c r="O202">
        <f t="shared" si="7"/>
        <v>1</v>
      </c>
      <c r="P202">
        <v>1</v>
      </c>
    </row>
    <row r="203" spans="2:16" hidden="1" x14ac:dyDescent="0.3">
      <c r="B203" s="5" t="str">
        <f>SenateDrop!C200</f>
        <v>Dotzler, William</v>
      </c>
      <c r="D203" s="5" t="str">
        <f>SenateDrop!F200</f>
        <v>Hudson</v>
      </c>
      <c r="F203" s="80">
        <f>SenateDrop!I200</f>
        <v>666</v>
      </c>
      <c r="G203" s="80">
        <v>199</v>
      </c>
      <c r="I203" s="79">
        <f>SenateDrop!J200</f>
        <v>6839</v>
      </c>
      <c r="J203" s="79"/>
      <c r="K203" s="79">
        <f>SenateDrop!H200</f>
        <v>6664</v>
      </c>
      <c r="L203" s="79"/>
      <c r="M203" s="79">
        <f>SenateDrop!K200</f>
        <v>175</v>
      </c>
      <c r="N203">
        <f t="shared" si="6"/>
        <v>1</v>
      </c>
      <c r="O203">
        <f t="shared" si="7"/>
        <v>0</v>
      </c>
      <c r="P203">
        <v>1</v>
      </c>
    </row>
    <row r="204" spans="2:16" hidden="1" x14ac:dyDescent="0.3">
      <c r="B204" s="5" t="str">
        <f>SenateDrop!C201</f>
        <v>Dotzler, William</v>
      </c>
      <c r="D204" s="5" t="str">
        <f>SenateDrop!F201</f>
        <v>Jesup</v>
      </c>
      <c r="F204" s="80">
        <f>SenateDrop!I201</f>
        <v>886</v>
      </c>
      <c r="G204" s="80">
        <v>200</v>
      </c>
      <c r="I204" s="79">
        <f>SenateDrop!J201</f>
        <v>6664</v>
      </c>
      <c r="J204" s="79"/>
      <c r="K204" s="79">
        <f>SenateDrop!H201</f>
        <v>6664</v>
      </c>
      <c r="L204" s="79"/>
      <c r="M204" s="79">
        <f>SenateDrop!K201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3">
      <c r="B205" s="5" t="str">
        <f>SenateDrop!C202</f>
        <v>Dotzler, William</v>
      </c>
      <c r="D205" s="5" t="str">
        <f>SenateDrop!F202</f>
        <v>Waterloo</v>
      </c>
      <c r="F205" s="80">
        <f>SenateDrop!I202</f>
        <v>10834.9</v>
      </c>
      <c r="G205" s="80">
        <v>201</v>
      </c>
      <c r="I205" s="79">
        <f>SenateDrop!J202</f>
        <v>6664</v>
      </c>
      <c r="J205" s="79"/>
      <c r="K205" s="79">
        <f>SenateDrop!H202</f>
        <v>6664</v>
      </c>
      <c r="L205" s="79"/>
      <c r="M205" s="79">
        <f>SenateDrop!K202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3">
      <c r="B206" s="5" t="str">
        <f>SenateDrop!C203</f>
        <v>Dvorsky, Robert</v>
      </c>
      <c r="D206" s="5" t="str">
        <f>SenateDrop!F203</f>
        <v>Bennett</v>
      </c>
      <c r="F206" s="80">
        <f>SenateDrop!I203</f>
        <v>186</v>
      </c>
      <c r="G206" s="80">
        <v>202</v>
      </c>
      <c r="I206" s="79">
        <f>SenateDrop!J203</f>
        <v>6795</v>
      </c>
      <c r="J206" s="79"/>
      <c r="K206" s="79">
        <f>SenateDrop!H203</f>
        <v>6664</v>
      </c>
      <c r="L206" s="79"/>
      <c r="M206" s="79">
        <f>SenateDrop!K203</f>
        <v>131</v>
      </c>
      <c r="N206">
        <f t="shared" si="6"/>
        <v>1</v>
      </c>
      <c r="O206">
        <f t="shared" si="7"/>
        <v>1</v>
      </c>
      <c r="P206">
        <v>1</v>
      </c>
    </row>
    <row r="207" spans="2:16" hidden="1" x14ac:dyDescent="0.3">
      <c r="B207" s="5" t="str">
        <f>SenateDrop!C204</f>
        <v>Dvorsky, Robert</v>
      </c>
      <c r="D207" s="5" t="str">
        <f>SenateDrop!F204</f>
        <v>Clear Creek Amana</v>
      </c>
      <c r="F207" s="80">
        <f>SenateDrop!I204</f>
        <v>2004.7</v>
      </c>
      <c r="G207" s="80">
        <v>203</v>
      </c>
      <c r="I207" s="79">
        <f>SenateDrop!J204</f>
        <v>6700</v>
      </c>
      <c r="J207" s="79"/>
      <c r="K207" s="79">
        <f>SenateDrop!H204</f>
        <v>6664</v>
      </c>
      <c r="L207" s="79"/>
      <c r="M207" s="79">
        <f>SenateDrop!K204</f>
        <v>36</v>
      </c>
      <c r="N207">
        <f t="shared" si="6"/>
        <v>1</v>
      </c>
      <c r="O207">
        <f t="shared" si="7"/>
        <v>1</v>
      </c>
      <c r="P207">
        <v>1</v>
      </c>
    </row>
    <row r="208" spans="2:16" hidden="1" x14ac:dyDescent="0.3">
      <c r="B208" s="5" t="str">
        <f>SenateDrop!C205</f>
        <v>Dvorsky, Robert</v>
      </c>
      <c r="D208" s="5" t="str">
        <f>SenateDrop!F205</f>
        <v>College</v>
      </c>
      <c r="F208" s="80">
        <f>SenateDrop!I205</f>
        <v>5086.6000000000004</v>
      </c>
      <c r="G208" s="80">
        <v>204</v>
      </c>
      <c r="I208" s="79">
        <f>SenateDrop!J205</f>
        <v>6664</v>
      </c>
      <c r="J208" s="79"/>
      <c r="K208" s="79">
        <f>SenateDrop!H205</f>
        <v>6664</v>
      </c>
      <c r="L208" s="79"/>
      <c r="M208" s="79">
        <f>SenateDrop!K205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3">
      <c r="B209" s="5" t="str">
        <f>SenateDrop!C206</f>
        <v>Dvorsky, Robert</v>
      </c>
      <c r="D209" s="5" t="str">
        <f>SenateDrop!F206</f>
        <v>Durant</v>
      </c>
      <c r="F209" s="80">
        <f>SenateDrop!I206</f>
        <v>580.70000000000005</v>
      </c>
      <c r="G209" s="80">
        <v>205</v>
      </c>
      <c r="I209" s="79">
        <f>SenateDrop!J206</f>
        <v>6710</v>
      </c>
      <c r="J209" s="79"/>
      <c r="K209" s="79">
        <f>SenateDrop!H206</f>
        <v>6664</v>
      </c>
      <c r="L209" s="79"/>
      <c r="M209" s="79">
        <f>SenateDrop!K206</f>
        <v>46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3">
      <c r="B210" s="5" t="str">
        <f>SenateDrop!C207</f>
        <v>Dvorsky, Robert</v>
      </c>
      <c r="D210" s="5" t="str">
        <f>SenateDrop!F207</f>
        <v>Iowa City</v>
      </c>
      <c r="F210" s="80">
        <f>SenateDrop!I207</f>
        <v>13981.6</v>
      </c>
      <c r="G210" s="80">
        <v>206</v>
      </c>
      <c r="I210" s="79">
        <f>SenateDrop!J207</f>
        <v>6681</v>
      </c>
      <c r="J210" s="79"/>
      <c r="K210" s="79">
        <f>SenateDrop!H207</f>
        <v>6664</v>
      </c>
      <c r="L210" s="79"/>
      <c r="M210" s="79">
        <f>SenateDrop!K207</f>
        <v>17</v>
      </c>
      <c r="N210">
        <f t="shared" si="6"/>
        <v>1</v>
      </c>
      <c r="O210">
        <f t="shared" si="7"/>
        <v>1</v>
      </c>
      <c r="P210">
        <v>1</v>
      </c>
    </row>
    <row r="211" spans="2:16" hidden="1" x14ac:dyDescent="0.3">
      <c r="B211" s="5" t="str">
        <f>SenateDrop!C208</f>
        <v>Dvorsky, Robert</v>
      </c>
      <c r="D211" s="5" t="str">
        <f>SenateDrop!F208</f>
        <v>North Cedar</v>
      </c>
      <c r="F211" s="80">
        <f>SenateDrop!I208</f>
        <v>823.5</v>
      </c>
      <c r="G211" s="80">
        <v>207</v>
      </c>
      <c r="I211" s="79">
        <f>SenateDrop!J208</f>
        <v>6705</v>
      </c>
      <c r="J211" s="79"/>
      <c r="K211" s="79">
        <f>SenateDrop!H208</f>
        <v>6664</v>
      </c>
      <c r="L211" s="79"/>
      <c r="M211" s="79">
        <f>SenateDrop!K208</f>
        <v>41</v>
      </c>
      <c r="N211">
        <f t="shared" si="6"/>
        <v>1</v>
      </c>
      <c r="O211">
        <f t="shared" si="7"/>
        <v>1</v>
      </c>
      <c r="P211">
        <v>1</v>
      </c>
    </row>
    <row r="212" spans="2:16" hidden="1" x14ac:dyDescent="0.3">
      <c r="B212" s="5" t="str">
        <f>SenateDrop!C209</f>
        <v>Dvorsky, Robert</v>
      </c>
      <c r="D212" s="5" t="str">
        <f>SenateDrop!F209</f>
        <v>Lisbon</v>
      </c>
      <c r="F212" s="80">
        <f>SenateDrop!I209</f>
        <v>662.9</v>
      </c>
      <c r="G212" s="80">
        <v>208</v>
      </c>
      <c r="I212" s="79">
        <f>SenateDrop!J209</f>
        <v>6664</v>
      </c>
      <c r="J212" s="79"/>
      <c r="K212" s="79">
        <f>SenateDrop!H209</f>
        <v>6664</v>
      </c>
      <c r="L212" s="79"/>
      <c r="M212" s="79">
        <f>SenateDrop!K209</f>
        <v>0</v>
      </c>
      <c r="N212">
        <f t="shared" si="6"/>
        <v>0</v>
      </c>
      <c r="O212">
        <f t="shared" si="7"/>
        <v>1</v>
      </c>
      <c r="P212">
        <v>1</v>
      </c>
    </row>
    <row r="213" spans="2:16" hidden="1" x14ac:dyDescent="0.3">
      <c r="B213" s="5" t="str">
        <f>SenateDrop!C210</f>
        <v>Dvorsky, Robert</v>
      </c>
      <c r="D213" s="5" t="str">
        <f>SenateDrop!F210</f>
        <v>Lone Tree</v>
      </c>
      <c r="F213" s="80">
        <f>SenateDrop!I210</f>
        <v>359.5</v>
      </c>
      <c r="G213" s="80">
        <v>209</v>
      </c>
      <c r="I213" s="79">
        <f>SenateDrop!J210</f>
        <v>6664</v>
      </c>
      <c r="J213" s="79"/>
      <c r="K213" s="79">
        <f>SenateDrop!H210</f>
        <v>6664</v>
      </c>
      <c r="L213" s="79"/>
      <c r="M213" s="79">
        <f>SenateDrop!K210</f>
        <v>0</v>
      </c>
      <c r="N213">
        <f t="shared" si="6"/>
        <v>0</v>
      </c>
      <c r="O213">
        <f t="shared" si="7"/>
        <v>1</v>
      </c>
      <c r="P213">
        <v>1</v>
      </c>
    </row>
    <row r="214" spans="2:16" hidden="1" x14ac:dyDescent="0.3">
      <c r="B214" s="5" t="str">
        <f>SenateDrop!C211</f>
        <v>Dvorsky, Robert</v>
      </c>
      <c r="D214" s="5" t="str">
        <f>SenateDrop!F211</f>
        <v>Midland</v>
      </c>
      <c r="F214" s="80">
        <f>SenateDrop!I211</f>
        <v>552.9</v>
      </c>
      <c r="G214" s="80">
        <v>210</v>
      </c>
      <c r="I214" s="79">
        <f>SenateDrop!J211</f>
        <v>6753</v>
      </c>
      <c r="J214" s="79"/>
      <c r="K214" s="79">
        <f>SenateDrop!H211</f>
        <v>6664</v>
      </c>
      <c r="L214" s="79"/>
      <c r="M214" s="79">
        <f>SenateDrop!K211</f>
        <v>89</v>
      </c>
      <c r="N214">
        <f t="shared" si="6"/>
        <v>1</v>
      </c>
      <c r="O214">
        <f t="shared" si="7"/>
        <v>1</v>
      </c>
      <c r="P214">
        <v>1</v>
      </c>
    </row>
    <row r="215" spans="2:16" hidden="1" x14ac:dyDescent="0.3">
      <c r="B215" s="5" t="str">
        <f>SenateDrop!C212</f>
        <v>Dvorsky, Robert</v>
      </c>
      <c r="D215" s="5" t="str">
        <f>SenateDrop!F212</f>
        <v>Mount Vernon</v>
      </c>
      <c r="F215" s="80">
        <f>SenateDrop!I212</f>
        <v>1124.2</v>
      </c>
      <c r="G215" s="80">
        <v>211</v>
      </c>
      <c r="I215" s="79">
        <f>SenateDrop!J212</f>
        <v>6664</v>
      </c>
      <c r="J215" s="79"/>
      <c r="K215" s="79">
        <f>SenateDrop!H212</f>
        <v>6664</v>
      </c>
      <c r="L215" s="79"/>
      <c r="M215" s="79">
        <f>SenateDrop!K212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3">
      <c r="B216" s="5" t="str">
        <f>SenateDrop!C213</f>
        <v>Dvorsky, Robert</v>
      </c>
      <c r="D216" s="5" t="str">
        <f>SenateDrop!F213</f>
        <v>Solon</v>
      </c>
      <c r="F216" s="80">
        <f>SenateDrop!I213</f>
        <v>1328.6</v>
      </c>
      <c r="G216" s="80">
        <v>212</v>
      </c>
      <c r="I216" s="79">
        <f>SenateDrop!J213</f>
        <v>6664</v>
      </c>
      <c r="J216" s="79"/>
      <c r="K216" s="79">
        <f>SenateDrop!H213</f>
        <v>6664</v>
      </c>
      <c r="L216" s="79"/>
      <c r="M216" s="79">
        <f>SenateDrop!K213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3">
      <c r="B217" s="5" t="str">
        <f>SenateDrop!C214</f>
        <v>Dvorsky, Robert</v>
      </c>
      <c r="D217" s="5" t="str">
        <f>SenateDrop!F214</f>
        <v>Tipton</v>
      </c>
      <c r="F217" s="80">
        <f>SenateDrop!I214</f>
        <v>899.1</v>
      </c>
      <c r="G217" s="80">
        <v>213</v>
      </c>
      <c r="I217" s="79">
        <f>SenateDrop!J214</f>
        <v>6715</v>
      </c>
      <c r="J217" s="79"/>
      <c r="K217" s="79">
        <f>SenateDrop!H214</f>
        <v>6664</v>
      </c>
      <c r="L217" s="79"/>
      <c r="M217" s="79">
        <f>SenateDrop!K214</f>
        <v>51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3">
      <c r="B218" s="5" t="str">
        <f>SenateDrop!C215</f>
        <v>Dvorsky, Robert</v>
      </c>
      <c r="D218" s="5" t="str">
        <f>SenateDrop!F215</f>
        <v>West Branch</v>
      </c>
      <c r="F218" s="80">
        <f>SenateDrop!I215</f>
        <v>769.4</v>
      </c>
      <c r="G218" s="80">
        <v>214</v>
      </c>
      <c r="I218" s="79">
        <f>SenateDrop!J215</f>
        <v>6696</v>
      </c>
      <c r="J218" s="79"/>
      <c r="K218" s="79">
        <f>SenateDrop!H215</f>
        <v>6664</v>
      </c>
      <c r="L218" s="79"/>
      <c r="M218" s="79">
        <f>SenateDrop!K215</f>
        <v>32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3">
      <c r="B219" s="5" t="str">
        <f>SenateDrop!C216</f>
        <v>Dvorsky, Robert</v>
      </c>
      <c r="D219" s="5" t="str">
        <f>SenateDrop!F216</f>
        <v>West Liberty</v>
      </c>
      <c r="F219" s="80">
        <f>SenateDrop!I216</f>
        <v>1307.3</v>
      </c>
      <c r="G219" s="80">
        <v>215</v>
      </c>
      <c r="I219" s="79">
        <f>SenateDrop!J216</f>
        <v>6664</v>
      </c>
      <c r="J219" s="79"/>
      <c r="K219" s="79">
        <f>SenateDrop!H216</f>
        <v>6664</v>
      </c>
      <c r="L219" s="79"/>
      <c r="M219" s="79">
        <f>SenateDrop!K216</f>
        <v>0</v>
      </c>
      <c r="N219">
        <f t="shared" si="6"/>
        <v>0</v>
      </c>
      <c r="O219">
        <f t="shared" si="7"/>
        <v>1</v>
      </c>
      <c r="P219">
        <v>1</v>
      </c>
    </row>
    <row r="220" spans="2:16" hidden="1" x14ac:dyDescent="0.3">
      <c r="B220" s="5" t="str">
        <f>SenateDrop!C217</f>
        <v>Dvorsky, Robert</v>
      </c>
      <c r="D220" s="5" t="str">
        <f>SenateDrop!F217</f>
        <v>Wilton</v>
      </c>
      <c r="F220" s="80">
        <f>SenateDrop!I217</f>
        <v>817.7</v>
      </c>
      <c r="G220" s="80">
        <v>216</v>
      </c>
      <c r="I220" s="79">
        <f>SenateDrop!J217</f>
        <v>6664</v>
      </c>
      <c r="J220" s="79"/>
      <c r="K220" s="79">
        <f>SenateDrop!H217</f>
        <v>6664</v>
      </c>
      <c r="L220" s="79"/>
      <c r="M220" s="79">
        <f>SenateDrop!K217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3">
      <c r="B221" s="5" t="str">
        <f>SenateDrop!C218</f>
        <v>Edler, Jeff</v>
      </c>
      <c r="D221" s="5" t="str">
        <f>SenateDrop!F218</f>
        <v>Baxter</v>
      </c>
      <c r="F221" s="80">
        <f>SenateDrop!I218</f>
        <v>328.8</v>
      </c>
      <c r="G221" s="80">
        <v>217</v>
      </c>
      <c r="I221" s="79">
        <f>SenateDrop!J218</f>
        <v>6664</v>
      </c>
      <c r="J221" s="79"/>
      <c r="K221" s="79">
        <f>SenateDrop!H218</f>
        <v>6664</v>
      </c>
      <c r="L221" s="79"/>
      <c r="M221" s="79">
        <f>SenateDrop!K218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3">
      <c r="B222" s="5" t="str">
        <f>SenateDrop!C219</f>
        <v>Edler, Jeff</v>
      </c>
      <c r="D222" s="5" t="str">
        <f>SenateDrop!F219</f>
        <v>BCLUW</v>
      </c>
      <c r="F222" s="80">
        <f>SenateDrop!I219</f>
        <v>555.4</v>
      </c>
      <c r="G222" s="80">
        <v>218</v>
      </c>
      <c r="I222" s="79">
        <f>SenateDrop!J219</f>
        <v>6745</v>
      </c>
      <c r="J222" s="79"/>
      <c r="K222" s="79">
        <f>SenateDrop!H219</f>
        <v>6664</v>
      </c>
      <c r="L222" s="79"/>
      <c r="M222" s="79">
        <f>SenateDrop!K219</f>
        <v>81</v>
      </c>
      <c r="N222">
        <f t="shared" si="6"/>
        <v>1</v>
      </c>
      <c r="O222">
        <f t="shared" si="7"/>
        <v>1</v>
      </c>
      <c r="P222">
        <v>1</v>
      </c>
    </row>
    <row r="223" spans="2:16" hidden="1" x14ac:dyDescent="0.3">
      <c r="B223" s="5" t="str">
        <f>SenateDrop!C220</f>
        <v>Edler, Jeff</v>
      </c>
      <c r="D223" s="5" t="str">
        <f>SenateDrop!F220</f>
        <v>Belle Plaine</v>
      </c>
      <c r="F223" s="80">
        <f>SenateDrop!I220</f>
        <v>531.4</v>
      </c>
      <c r="G223" s="80">
        <v>219</v>
      </c>
      <c r="I223" s="79">
        <f>SenateDrop!J220</f>
        <v>6668</v>
      </c>
      <c r="J223" s="79"/>
      <c r="K223" s="79">
        <f>SenateDrop!H220</f>
        <v>6664</v>
      </c>
      <c r="L223" s="79"/>
      <c r="M223" s="79">
        <f>SenateDrop!K220</f>
        <v>4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3">
      <c r="B224" s="5" t="str">
        <f>SenateDrop!C221</f>
        <v>Edler, Jeff</v>
      </c>
      <c r="D224" s="5" t="str">
        <f>SenateDrop!F221</f>
        <v>Benton</v>
      </c>
      <c r="F224" s="80">
        <f>SenateDrop!I221</f>
        <v>1514.8</v>
      </c>
      <c r="G224" s="80">
        <v>220</v>
      </c>
      <c r="I224" s="79">
        <f>SenateDrop!J221</f>
        <v>6729</v>
      </c>
      <c r="J224" s="79"/>
      <c r="K224" s="79">
        <f>SenateDrop!H221</f>
        <v>6664</v>
      </c>
      <c r="L224" s="79"/>
      <c r="M224" s="79">
        <f>SenateDrop!K221</f>
        <v>65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3">
      <c r="B225" s="5" t="str">
        <f>SenateDrop!C222</f>
        <v>Edler, Jeff</v>
      </c>
      <c r="D225" s="5" t="str">
        <f>SenateDrop!F222</f>
        <v>Collins-Maxwell</v>
      </c>
      <c r="F225" s="80">
        <f>SenateDrop!I222</f>
        <v>488.1</v>
      </c>
      <c r="G225" s="80">
        <v>221</v>
      </c>
      <c r="I225" s="79">
        <f>SenateDrop!J222</f>
        <v>6664</v>
      </c>
      <c r="J225" s="79"/>
      <c r="K225" s="79">
        <f>SenateDrop!H222</f>
        <v>6664</v>
      </c>
      <c r="L225" s="79"/>
      <c r="M225" s="79">
        <f>SenateDrop!K222</f>
        <v>0</v>
      </c>
      <c r="N225">
        <f t="shared" si="6"/>
        <v>0</v>
      </c>
      <c r="O225">
        <f t="shared" si="7"/>
        <v>1</v>
      </c>
      <c r="P225">
        <v>1</v>
      </c>
    </row>
    <row r="226" spans="2:16" hidden="1" x14ac:dyDescent="0.3">
      <c r="B226" s="5" t="str">
        <f>SenateDrop!C223</f>
        <v>Edler, Jeff</v>
      </c>
      <c r="D226" s="5" t="str">
        <f>SenateDrop!F223</f>
        <v>Colo-NESCO</v>
      </c>
      <c r="F226" s="80">
        <f>SenateDrop!I223</f>
        <v>508.3</v>
      </c>
      <c r="G226" s="80">
        <v>222</v>
      </c>
      <c r="I226" s="79">
        <f>SenateDrop!J223</f>
        <v>6687</v>
      </c>
      <c r="J226" s="79"/>
      <c r="K226" s="79">
        <f>SenateDrop!H223</f>
        <v>6664</v>
      </c>
      <c r="L226" s="79"/>
      <c r="M226" s="79">
        <f>SenateDrop!K223</f>
        <v>23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3">
      <c r="B227" s="5" t="str">
        <f>SenateDrop!C224</f>
        <v>Edler, Jeff</v>
      </c>
      <c r="D227" s="5" t="str">
        <f>SenateDrop!F224</f>
        <v>Union</v>
      </c>
      <c r="F227" s="80">
        <f>SenateDrop!I224</f>
        <v>1102.4000000000001</v>
      </c>
      <c r="G227" s="80">
        <v>223</v>
      </c>
      <c r="I227" s="79">
        <f>SenateDrop!J224</f>
        <v>6746</v>
      </c>
      <c r="J227" s="79"/>
      <c r="K227" s="79">
        <f>SenateDrop!H224</f>
        <v>6664</v>
      </c>
      <c r="L227" s="79"/>
      <c r="M227" s="79">
        <f>SenateDrop!K224</f>
        <v>82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3">
      <c r="B228" s="5" t="str">
        <f>SenateDrop!C225</f>
        <v>Edler, Jeff</v>
      </c>
      <c r="D228" s="5" t="str">
        <f>SenateDrop!F225</f>
        <v>Eldora-New Providence</v>
      </c>
      <c r="F228" s="80">
        <f>SenateDrop!I225</f>
        <v>634</v>
      </c>
      <c r="G228" s="80">
        <v>224</v>
      </c>
      <c r="I228" s="79">
        <f>SenateDrop!J225</f>
        <v>6664</v>
      </c>
      <c r="J228" s="79"/>
      <c r="K228" s="79">
        <f>SenateDrop!H225</f>
        <v>6664</v>
      </c>
      <c r="L228" s="79"/>
      <c r="M228" s="79">
        <f>SenateDrop!K225</f>
        <v>0</v>
      </c>
      <c r="N228">
        <f t="shared" si="6"/>
        <v>0</v>
      </c>
      <c r="O228">
        <f t="shared" si="7"/>
        <v>1</v>
      </c>
      <c r="P228">
        <v>1</v>
      </c>
    </row>
    <row r="229" spans="2:16" hidden="1" x14ac:dyDescent="0.3">
      <c r="B229" s="5" t="str">
        <f>SenateDrop!C226</f>
        <v>Edler, Jeff</v>
      </c>
      <c r="D229" s="5" t="str">
        <f>SenateDrop!F226</f>
        <v>Gladbrook-Reinbeck</v>
      </c>
      <c r="F229" s="80">
        <f>SenateDrop!I226</f>
        <v>569.4</v>
      </c>
      <c r="G229" s="80">
        <v>225</v>
      </c>
      <c r="I229" s="79">
        <f>SenateDrop!J226</f>
        <v>6764</v>
      </c>
      <c r="J229" s="79"/>
      <c r="K229" s="79">
        <f>SenateDrop!H226</f>
        <v>6664</v>
      </c>
      <c r="L229" s="79"/>
      <c r="M229" s="79">
        <f>SenateDrop!K226</f>
        <v>100</v>
      </c>
      <c r="N229">
        <f t="shared" si="6"/>
        <v>1</v>
      </c>
      <c r="O229">
        <f t="shared" si="7"/>
        <v>1</v>
      </c>
      <c r="P229">
        <v>1</v>
      </c>
    </row>
    <row r="230" spans="2:16" hidden="1" x14ac:dyDescent="0.3">
      <c r="B230" s="5" t="str">
        <f>SenateDrop!C227</f>
        <v>Edler, Jeff</v>
      </c>
      <c r="D230" s="5" t="str">
        <f>SenateDrop!F227</f>
        <v>GMG</v>
      </c>
      <c r="F230" s="80">
        <f>SenateDrop!I227</f>
        <v>287.3</v>
      </c>
      <c r="G230" s="80">
        <v>226</v>
      </c>
      <c r="I230" s="79">
        <f>SenateDrop!J227</f>
        <v>6664</v>
      </c>
      <c r="J230" s="79"/>
      <c r="K230" s="79">
        <f>SenateDrop!H227</f>
        <v>6664</v>
      </c>
      <c r="L230" s="79"/>
      <c r="M230" s="79">
        <f>SenateDrop!K227</f>
        <v>0</v>
      </c>
      <c r="N230">
        <f t="shared" si="6"/>
        <v>0</v>
      </c>
      <c r="O230">
        <f t="shared" si="7"/>
        <v>1</v>
      </c>
      <c r="P230">
        <v>1</v>
      </c>
    </row>
    <row r="231" spans="2:16" hidden="1" x14ac:dyDescent="0.3">
      <c r="B231" s="5" t="str">
        <f>SenateDrop!C228</f>
        <v>Edler, Jeff</v>
      </c>
      <c r="D231" s="5" t="str">
        <f>SenateDrop!F228</f>
        <v>Grundy Center</v>
      </c>
      <c r="F231" s="80">
        <f>SenateDrop!I228</f>
        <v>658.5</v>
      </c>
      <c r="G231" s="80">
        <v>227</v>
      </c>
      <c r="I231" s="79">
        <f>SenateDrop!J228</f>
        <v>6664</v>
      </c>
      <c r="J231" s="79"/>
      <c r="K231" s="79">
        <f>SenateDrop!H228</f>
        <v>6664</v>
      </c>
      <c r="L231" s="79"/>
      <c r="M231" s="79">
        <f>SenateDrop!K228</f>
        <v>0</v>
      </c>
      <c r="N231">
        <f t="shared" si="6"/>
        <v>0</v>
      </c>
      <c r="O231">
        <f t="shared" si="7"/>
        <v>1</v>
      </c>
      <c r="P231">
        <v>1</v>
      </c>
    </row>
    <row r="232" spans="2:16" hidden="1" x14ac:dyDescent="0.3">
      <c r="B232" s="5" t="str">
        <f>SenateDrop!C229</f>
        <v>Edler, Jeff</v>
      </c>
      <c r="D232" s="5" t="str">
        <f>SenateDrop!F229</f>
        <v>Hudson</v>
      </c>
      <c r="F232" s="80">
        <f>SenateDrop!I229</f>
        <v>666</v>
      </c>
      <c r="G232" s="80">
        <v>228</v>
      </c>
      <c r="I232" s="79">
        <f>SenateDrop!J229</f>
        <v>6839</v>
      </c>
      <c r="J232" s="79"/>
      <c r="K232" s="79">
        <f>SenateDrop!H229</f>
        <v>6664</v>
      </c>
      <c r="L232" s="79"/>
      <c r="M232" s="79">
        <f>SenateDrop!K229</f>
        <v>175</v>
      </c>
      <c r="N232">
        <f t="shared" si="6"/>
        <v>1</v>
      </c>
      <c r="O232">
        <f t="shared" si="7"/>
        <v>0</v>
      </c>
      <c r="P232">
        <v>1</v>
      </c>
    </row>
    <row r="233" spans="2:16" hidden="1" x14ac:dyDescent="0.3">
      <c r="B233" s="5" t="str">
        <f>SenateDrop!C230</f>
        <v>Edler, Jeff</v>
      </c>
      <c r="D233" s="5" t="str">
        <f>SenateDrop!F230</f>
        <v>East Marshall</v>
      </c>
      <c r="F233" s="80">
        <f>SenateDrop!I230</f>
        <v>554.29999999999995</v>
      </c>
      <c r="G233" s="80">
        <v>229</v>
      </c>
      <c r="I233" s="79">
        <f>SenateDrop!J230</f>
        <v>6748</v>
      </c>
      <c r="J233" s="79"/>
      <c r="K233" s="79">
        <f>SenateDrop!H230</f>
        <v>6664</v>
      </c>
      <c r="L233" s="79"/>
      <c r="M233" s="79">
        <f>SenateDrop!K230</f>
        <v>84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3">
      <c r="B234" s="5" t="str">
        <f>SenateDrop!C231</f>
        <v>Edler, Jeff</v>
      </c>
      <c r="D234" s="5" t="str">
        <f>SenateDrop!F231</f>
        <v>Marshalltown</v>
      </c>
      <c r="F234" s="80">
        <f>SenateDrop!I231</f>
        <v>5435.2</v>
      </c>
      <c r="G234" s="80">
        <v>230</v>
      </c>
      <c r="I234" s="79">
        <f>SenateDrop!J231</f>
        <v>6705</v>
      </c>
      <c r="J234" s="79"/>
      <c r="K234" s="79">
        <f>SenateDrop!H231</f>
        <v>6664</v>
      </c>
      <c r="L234" s="79"/>
      <c r="M234" s="79">
        <f>SenateDrop!K231</f>
        <v>41</v>
      </c>
      <c r="N234">
        <f t="shared" si="6"/>
        <v>1</v>
      </c>
      <c r="O234">
        <f t="shared" si="7"/>
        <v>1</v>
      </c>
      <c r="P234">
        <v>1</v>
      </c>
    </row>
    <row r="235" spans="2:16" hidden="1" x14ac:dyDescent="0.3">
      <c r="B235" s="5" t="str">
        <f>SenateDrop!C232</f>
        <v>Edler, Jeff</v>
      </c>
      <c r="D235" s="5" t="str">
        <f>SenateDrop!F232</f>
        <v>North Tama County</v>
      </c>
      <c r="F235" s="80">
        <f>SenateDrop!I232</f>
        <v>441.3</v>
      </c>
      <c r="G235" s="80">
        <v>231</v>
      </c>
      <c r="I235" s="79">
        <f>SenateDrop!J232</f>
        <v>6664</v>
      </c>
      <c r="J235" s="79"/>
      <c r="K235" s="79">
        <f>SenateDrop!H232</f>
        <v>6664</v>
      </c>
      <c r="L235" s="79"/>
      <c r="M235" s="79">
        <f>SenateDrop!K232</f>
        <v>0</v>
      </c>
      <c r="N235">
        <f t="shared" si="6"/>
        <v>0</v>
      </c>
      <c r="O235">
        <f t="shared" si="7"/>
        <v>1</v>
      </c>
      <c r="P235">
        <v>1</v>
      </c>
    </row>
    <row r="236" spans="2:16" hidden="1" x14ac:dyDescent="0.3">
      <c r="B236" s="5" t="str">
        <f>SenateDrop!C233</f>
        <v>Edler, Jeff</v>
      </c>
      <c r="D236" s="5" t="str">
        <f>SenateDrop!F233</f>
        <v>South Tama County</v>
      </c>
      <c r="F236" s="80">
        <f>SenateDrop!I233</f>
        <v>1565</v>
      </c>
      <c r="G236" s="80">
        <v>232</v>
      </c>
      <c r="I236" s="79">
        <f>SenateDrop!J233</f>
        <v>6684</v>
      </c>
      <c r="J236" s="79"/>
      <c r="K236" s="79">
        <f>SenateDrop!H233</f>
        <v>6664</v>
      </c>
      <c r="L236" s="79"/>
      <c r="M236" s="79">
        <f>SenateDrop!K233</f>
        <v>20</v>
      </c>
      <c r="N236">
        <f t="shared" si="6"/>
        <v>1</v>
      </c>
      <c r="O236">
        <f t="shared" si="7"/>
        <v>1</v>
      </c>
      <c r="P236">
        <v>1</v>
      </c>
    </row>
    <row r="237" spans="2:16" hidden="1" x14ac:dyDescent="0.3">
      <c r="B237" s="5" t="str">
        <f>SenateDrop!C234</f>
        <v>Edler, Jeff</v>
      </c>
      <c r="D237" s="5" t="str">
        <f>SenateDrop!F234</f>
        <v>Vinton-Shellsburg</v>
      </c>
      <c r="F237" s="80">
        <f>SenateDrop!I234</f>
        <v>1534.5</v>
      </c>
      <c r="G237" s="80">
        <v>233</v>
      </c>
      <c r="I237" s="79">
        <f>SenateDrop!J234</f>
        <v>6664</v>
      </c>
      <c r="J237" s="79"/>
      <c r="K237" s="79">
        <f>SenateDrop!H234</f>
        <v>6664</v>
      </c>
      <c r="L237" s="79"/>
      <c r="M237" s="79">
        <f>SenateDrop!K234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3">
      <c r="B238" s="5" t="str">
        <f>SenateDrop!C235</f>
        <v>Edler, Jeff</v>
      </c>
      <c r="D238" s="5" t="str">
        <f>SenateDrop!F235</f>
        <v>Waterloo</v>
      </c>
      <c r="F238" s="80">
        <f>SenateDrop!I235</f>
        <v>10834.9</v>
      </c>
      <c r="G238" s="80">
        <v>234</v>
      </c>
      <c r="I238" s="79">
        <f>SenateDrop!J235</f>
        <v>6664</v>
      </c>
      <c r="J238" s="79"/>
      <c r="K238" s="79">
        <f>SenateDrop!H235</f>
        <v>6664</v>
      </c>
      <c r="L238" s="79"/>
      <c r="M238" s="79">
        <f>SenateDrop!K235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3">
      <c r="B239" s="5" t="str">
        <f>SenateDrop!C236</f>
        <v>Edler, Jeff</v>
      </c>
      <c r="D239" s="5" t="str">
        <f>SenateDrop!F236</f>
        <v>West Marshall</v>
      </c>
      <c r="F239" s="80">
        <f>SenateDrop!I236</f>
        <v>874.6</v>
      </c>
      <c r="G239" s="80">
        <v>235</v>
      </c>
      <c r="I239" s="79">
        <f>SenateDrop!J236</f>
        <v>6671</v>
      </c>
      <c r="J239" s="79"/>
      <c r="K239" s="79">
        <f>SenateDrop!H236</f>
        <v>6664</v>
      </c>
      <c r="L239" s="79"/>
      <c r="M239" s="79">
        <f>SenateDrop!K236</f>
        <v>7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3">
      <c r="B240" s="5" t="str">
        <f>SenateDrop!C237</f>
        <v>Feenstra, Randy</v>
      </c>
      <c r="D240" s="5" t="str">
        <f>SenateDrop!F237</f>
        <v>Alta</v>
      </c>
      <c r="F240" s="80">
        <f>SenateDrop!I237</f>
        <v>517.29999999999995</v>
      </c>
      <c r="G240" s="80">
        <v>236</v>
      </c>
      <c r="I240" s="79">
        <f>SenateDrop!J237</f>
        <v>6664</v>
      </c>
      <c r="J240" s="79"/>
      <c r="K240" s="79">
        <f>SenateDrop!H237</f>
        <v>6664</v>
      </c>
      <c r="L240" s="79"/>
      <c r="M240" s="79">
        <f>SenateDrop!K237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3">
      <c r="B241" s="5" t="str">
        <f>SenateDrop!C238</f>
        <v>Feenstra, Randy</v>
      </c>
      <c r="D241" s="5" t="str">
        <f>SenateDrop!F238</f>
        <v>Aurelia</v>
      </c>
      <c r="F241" s="80">
        <f>SenateDrop!I238</f>
        <v>237.1</v>
      </c>
      <c r="G241" s="80">
        <v>237</v>
      </c>
      <c r="I241" s="79">
        <f>SenateDrop!J238</f>
        <v>6731</v>
      </c>
      <c r="J241" s="79"/>
      <c r="K241" s="79">
        <f>SenateDrop!H238</f>
        <v>6664</v>
      </c>
      <c r="L241" s="79"/>
      <c r="M241" s="79">
        <f>SenateDrop!K238</f>
        <v>67</v>
      </c>
      <c r="N241">
        <f t="shared" si="6"/>
        <v>1</v>
      </c>
      <c r="O241">
        <f t="shared" si="7"/>
        <v>1</v>
      </c>
      <c r="P241">
        <v>1</v>
      </c>
    </row>
    <row r="242" spans="2:16" hidden="1" x14ac:dyDescent="0.3">
      <c r="B242" s="5" t="str">
        <f>SenateDrop!C239</f>
        <v>Feenstra, Randy</v>
      </c>
      <c r="D242" s="5" t="str">
        <f>SenateDrop!F239</f>
        <v>Boyden-Hull</v>
      </c>
      <c r="F242" s="80">
        <f>SenateDrop!I239</f>
        <v>603.79999999999995</v>
      </c>
      <c r="G242" s="80">
        <v>238</v>
      </c>
      <c r="I242" s="79">
        <f>SenateDrop!J239</f>
        <v>6664</v>
      </c>
      <c r="J242" s="79"/>
      <c r="K242" s="79">
        <f>SenateDrop!H239</f>
        <v>6664</v>
      </c>
      <c r="L242" s="79"/>
      <c r="M242" s="79">
        <f>SenateDrop!K239</f>
        <v>0</v>
      </c>
      <c r="N242">
        <f t="shared" si="6"/>
        <v>0</v>
      </c>
      <c r="O242">
        <f t="shared" si="7"/>
        <v>1</v>
      </c>
      <c r="P242">
        <v>1</v>
      </c>
    </row>
    <row r="243" spans="2:16" hidden="1" x14ac:dyDescent="0.3">
      <c r="B243" s="5" t="str">
        <f>SenateDrop!C240</f>
        <v>Feenstra, Randy</v>
      </c>
      <c r="D243" s="5" t="str">
        <f>SenateDrop!F240</f>
        <v>Cherokee</v>
      </c>
      <c r="F243" s="80">
        <f>SenateDrop!I240</f>
        <v>942.5</v>
      </c>
      <c r="G243" s="80">
        <v>239</v>
      </c>
      <c r="I243" s="79">
        <f>SenateDrop!J240</f>
        <v>6715</v>
      </c>
      <c r="J243" s="79"/>
      <c r="K243" s="79">
        <f>SenateDrop!H240</f>
        <v>6664</v>
      </c>
      <c r="L243" s="79"/>
      <c r="M243" s="79">
        <f>SenateDrop!K240</f>
        <v>51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3">
      <c r="B244" s="5" t="str">
        <f>SenateDrop!C241</f>
        <v>Feenstra, Randy</v>
      </c>
      <c r="D244" s="5" t="str">
        <f>SenateDrop!F241</f>
        <v>Clay Central-Everly</v>
      </c>
      <c r="F244" s="80">
        <f>SenateDrop!I241</f>
        <v>348</v>
      </c>
      <c r="G244" s="80">
        <v>240</v>
      </c>
      <c r="I244" s="79">
        <f>SenateDrop!J241</f>
        <v>6792</v>
      </c>
      <c r="J244" s="79"/>
      <c r="K244" s="79">
        <f>SenateDrop!H241</f>
        <v>6664</v>
      </c>
      <c r="L244" s="79"/>
      <c r="M244" s="79">
        <f>SenateDrop!K241</f>
        <v>128</v>
      </c>
      <c r="N244">
        <f t="shared" si="6"/>
        <v>1</v>
      </c>
      <c r="O244">
        <f t="shared" si="7"/>
        <v>1</v>
      </c>
      <c r="P244">
        <v>1</v>
      </c>
    </row>
    <row r="245" spans="2:16" hidden="1" x14ac:dyDescent="0.3">
      <c r="B245" s="5" t="str">
        <f>SenateDrop!C242</f>
        <v>Feenstra, Randy</v>
      </c>
      <c r="D245" s="5" t="str">
        <f>SenateDrop!F242</f>
        <v>River Valley</v>
      </c>
      <c r="F245" s="80">
        <f>SenateDrop!I242</f>
        <v>431.3</v>
      </c>
      <c r="G245" s="80">
        <v>241</v>
      </c>
      <c r="I245" s="79">
        <f>SenateDrop!J242</f>
        <v>6673</v>
      </c>
      <c r="J245" s="79"/>
      <c r="K245" s="79">
        <f>SenateDrop!H242</f>
        <v>6664</v>
      </c>
      <c r="L245" s="79"/>
      <c r="M245" s="79">
        <f>SenateDrop!K242</f>
        <v>9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3">
      <c r="B246" s="5" t="str">
        <f>SenateDrop!C243</f>
        <v>Feenstra, Randy</v>
      </c>
      <c r="D246" s="5" t="str">
        <f>SenateDrop!F243</f>
        <v>Galva-Holstein</v>
      </c>
      <c r="F246" s="80">
        <f>SenateDrop!I243</f>
        <v>427</v>
      </c>
      <c r="G246" s="80">
        <v>242</v>
      </c>
      <c r="I246" s="79">
        <f>SenateDrop!J243</f>
        <v>6695</v>
      </c>
      <c r="J246" s="79"/>
      <c r="K246" s="79">
        <f>SenateDrop!H243</f>
        <v>6664</v>
      </c>
      <c r="L246" s="79"/>
      <c r="M246" s="79">
        <f>SenateDrop!K243</f>
        <v>31</v>
      </c>
      <c r="N246">
        <f t="shared" si="6"/>
        <v>1</v>
      </c>
      <c r="O246">
        <f t="shared" si="7"/>
        <v>1</v>
      </c>
      <c r="P246">
        <v>1</v>
      </c>
    </row>
    <row r="247" spans="2:16" hidden="1" x14ac:dyDescent="0.3">
      <c r="B247" s="5" t="str">
        <f>SenateDrop!C244</f>
        <v>Feenstra, Randy</v>
      </c>
      <c r="D247" s="5" t="str">
        <f>SenateDrop!F244</f>
        <v>George-Little Rock</v>
      </c>
      <c r="F247" s="80">
        <f>SenateDrop!I244</f>
        <v>459</v>
      </c>
      <c r="G247" s="80">
        <v>243</v>
      </c>
      <c r="I247" s="79">
        <f>SenateDrop!J244</f>
        <v>6664</v>
      </c>
      <c r="J247" s="79"/>
      <c r="K247" s="79">
        <f>SenateDrop!H244</f>
        <v>6664</v>
      </c>
      <c r="L247" s="79"/>
      <c r="M247" s="79">
        <f>SenateDrop!K244</f>
        <v>0</v>
      </c>
      <c r="N247">
        <f t="shared" si="6"/>
        <v>0</v>
      </c>
      <c r="O247">
        <f t="shared" si="7"/>
        <v>1</v>
      </c>
      <c r="P247">
        <v>1</v>
      </c>
    </row>
    <row r="248" spans="2:16" hidden="1" x14ac:dyDescent="0.3">
      <c r="B248" s="5" t="str">
        <f>SenateDrop!C245</f>
        <v>Feenstra, Randy</v>
      </c>
      <c r="D248" s="5" t="str">
        <f>SenateDrop!F245</f>
        <v>Hartley-Melvin-Sanborn</v>
      </c>
      <c r="F248" s="80">
        <f>SenateDrop!I245</f>
        <v>637.6</v>
      </c>
      <c r="G248" s="80">
        <v>244</v>
      </c>
      <c r="I248" s="79">
        <f>SenateDrop!J245</f>
        <v>6711</v>
      </c>
      <c r="J248" s="79"/>
      <c r="K248" s="79">
        <f>SenateDrop!H245</f>
        <v>6664</v>
      </c>
      <c r="L248" s="79"/>
      <c r="M248" s="79">
        <f>SenateDrop!K245</f>
        <v>47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3">
      <c r="B249" s="5" t="str">
        <f>SenateDrop!C246</f>
        <v>Feenstra, Randy</v>
      </c>
      <c r="D249" s="5" t="str">
        <f>SenateDrop!F246</f>
        <v>Kingsley-Pierson</v>
      </c>
      <c r="F249" s="80">
        <f>SenateDrop!I246</f>
        <v>467.3</v>
      </c>
      <c r="G249" s="80">
        <v>245</v>
      </c>
      <c r="I249" s="79">
        <f>SenateDrop!J246</f>
        <v>6767</v>
      </c>
      <c r="J249" s="79"/>
      <c r="K249" s="79">
        <f>SenateDrop!H246</f>
        <v>6664</v>
      </c>
      <c r="L249" s="79"/>
      <c r="M249" s="79">
        <f>SenateDrop!K246</f>
        <v>103</v>
      </c>
      <c r="N249">
        <f t="shared" si="6"/>
        <v>1</v>
      </c>
      <c r="O249">
        <f t="shared" si="7"/>
        <v>1</v>
      </c>
      <c r="P249">
        <v>1</v>
      </c>
    </row>
    <row r="250" spans="2:16" hidden="1" x14ac:dyDescent="0.3">
      <c r="B250" s="5" t="str">
        <f>SenateDrop!C247</f>
        <v>Feenstra, Randy</v>
      </c>
      <c r="D250" s="5" t="str">
        <f>SenateDrop!F247</f>
        <v>Marcus-Meriden-Cleghorn</v>
      </c>
      <c r="F250" s="80">
        <f>SenateDrop!I247</f>
        <v>431</v>
      </c>
      <c r="G250" s="80">
        <v>246</v>
      </c>
      <c r="I250" s="79">
        <f>SenateDrop!J247</f>
        <v>6699</v>
      </c>
      <c r="J250" s="79"/>
      <c r="K250" s="79">
        <f>SenateDrop!H247</f>
        <v>6664</v>
      </c>
      <c r="L250" s="79"/>
      <c r="M250" s="79">
        <f>SenateDrop!K247</f>
        <v>35</v>
      </c>
      <c r="N250">
        <f t="shared" si="6"/>
        <v>1</v>
      </c>
      <c r="O250">
        <f t="shared" si="7"/>
        <v>1</v>
      </c>
      <c r="P250">
        <v>1</v>
      </c>
    </row>
    <row r="251" spans="2:16" hidden="1" x14ac:dyDescent="0.3">
      <c r="B251" s="5" t="str">
        <f>SenateDrop!C248</f>
        <v>Feenstra, Randy</v>
      </c>
      <c r="D251" s="5" t="str">
        <f>SenateDrop!F248</f>
        <v>MOC-Floyd Valley</v>
      </c>
      <c r="F251" s="80">
        <f>SenateDrop!I248</f>
        <v>1412</v>
      </c>
      <c r="G251" s="80">
        <v>247</v>
      </c>
      <c r="I251" s="79">
        <f>SenateDrop!J248</f>
        <v>6704</v>
      </c>
      <c r="J251" s="79"/>
      <c r="K251" s="79">
        <f>SenateDrop!H248</f>
        <v>6664</v>
      </c>
      <c r="L251" s="79"/>
      <c r="M251" s="79">
        <f>SenateDrop!K248</f>
        <v>40</v>
      </c>
      <c r="N251">
        <f t="shared" si="6"/>
        <v>1</v>
      </c>
      <c r="O251">
        <f t="shared" si="7"/>
        <v>1</v>
      </c>
      <c r="P251">
        <v>1</v>
      </c>
    </row>
    <row r="252" spans="2:16" hidden="1" x14ac:dyDescent="0.3">
      <c r="B252" s="5" t="str">
        <f>SenateDrop!C249</f>
        <v>Feenstra, Randy</v>
      </c>
      <c r="D252" s="5" t="str">
        <f>SenateDrop!F249</f>
        <v>South O'Brien</v>
      </c>
      <c r="F252" s="80">
        <f>SenateDrop!I249</f>
        <v>615.4</v>
      </c>
      <c r="G252" s="80">
        <v>248</v>
      </c>
      <c r="I252" s="79">
        <f>SenateDrop!J249</f>
        <v>6717</v>
      </c>
      <c r="J252" s="79"/>
      <c r="K252" s="79">
        <f>SenateDrop!H249</f>
        <v>6664</v>
      </c>
      <c r="L252" s="79"/>
      <c r="M252" s="79">
        <f>SenateDrop!K249</f>
        <v>53</v>
      </c>
      <c r="N252">
        <f t="shared" si="6"/>
        <v>1</v>
      </c>
      <c r="O252">
        <f t="shared" si="7"/>
        <v>1</v>
      </c>
      <c r="P252">
        <v>1</v>
      </c>
    </row>
    <row r="253" spans="2:16" hidden="1" x14ac:dyDescent="0.3">
      <c r="B253" s="5" t="str">
        <f>SenateDrop!C250</f>
        <v>Feenstra, Randy</v>
      </c>
      <c r="D253" s="5" t="str">
        <f>SenateDrop!F250</f>
        <v>Remsen-Union</v>
      </c>
      <c r="F253" s="80">
        <f>SenateDrop!I250</f>
        <v>367.2</v>
      </c>
      <c r="G253" s="80">
        <v>249</v>
      </c>
      <c r="I253" s="79">
        <f>SenateDrop!J250</f>
        <v>6685</v>
      </c>
      <c r="J253" s="79"/>
      <c r="K253" s="79">
        <f>SenateDrop!H250</f>
        <v>6664</v>
      </c>
      <c r="L253" s="79"/>
      <c r="M253" s="79">
        <f>SenateDrop!K250</f>
        <v>21</v>
      </c>
      <c r="N253">
        <f t="shared" si="6"/>
        <v>1</v>
      </c>
      <c r="O253">
        <f t="shared" si="7"/>
        <v>1</v>
      </c>
      <c r="P253">
        <v>1</v>
      </c>
    </row>
    <row r="254" spans="2:16" hidden="1" x14ac:dyDescent="0.3">
      <c r="B254" s="5" t="str">
        <f>SenateDrop!C251</f>
        <v>Feenstra, Randy</v>
      </c>
      <c r="D254" s="5" t="str">
        <f>SenateDrop!F251</f>
        <v>Rock Valley</v>
      </c>
      <c r="F254" s="80">
        <f>SenateDrop!I251</f>
        <v>785.2</v>
      </c>
      <c r="G254" s="80">
        <v>250</v>
      </c>
      <c r="I254" s="79">
        <f>SenateDrop!J251</f>
        <v>6705</v>
      </c>
      <c r="J254" s="79"/>
      <c r="K254" s="79">
        <f>SenateDrop!H251</f>
        <v>6664</v>
      </c>
      <c r="L254" s="79"/>
      <c r="M254" s="79">
        <f>SenateDrop!K251</f>
        <v>41</v>
      </c>
      <c r="N254">
        <f t="shared" si="6"/>
        <v>1</v>
      </c>
      <c r="O254">
        <f t="shared" si="7"/>
        <v>1</v>
      </c>
      <c r="P254">
        <v>1</v>
      </c>
    </row>
    <row r="255" spans="2:16" hidden="1" x14ac:dyDescent="0.3">
      <c r="B255" s="5" t="str">
        <f>SenateDrop!C252</f>
        <v>Feenstra, Randy</v>
      </c>
      <c r="D255" s="5" t="str">
        <f>SenateDrop!F252</f>
        <v>Sheldon</v>
      </c>
      <c r="F255" s="80">
        <f>SenateDrop!I252</f>
        <v>1048</v>
      </c>
      <c r="G255" s="80">
        <v>251</v>
      </c>
      <c r="I255" s="79">
        <f>SenateDrop!J252</f>
        <v>6664</v>
      </c>
      <c r="J255" s="79"/>
      <c r="K255" s="79">
        <f>SenateDrop!H252</f>
        <v>6664</v>
      </c>
      <c r="L255" s="79"/>
      <c r="M255" s="79">
        <f>SenateDrop!K252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3">
      <c r="B256" s="5" t="str">
        <f>SenateDrop!C253</f>
        <v>Feenstra, Randy</v>
      </c>
      <c r="D256" s="5" t="str">
        <f>SenateDrop!F253</f>
        <v>Sioux Center</v>
      </c>
      <c r="F256" s="80">
        <f>SenateDrop!I253</f>
        <v>1245.2</v>
      </c>
      <c r="G256" s="80">
        <v>252</v>
      </c>
      <c r="I256" s="79">
        <f>SenateDrop!J253</f>
        <v>6664</v>
      </c>
      <c r="J256" s="79"/>
      <c r="K256" s="79">
        <f>SenateDrop!H253</f>
        <v>6664</v>
      </c>
      <c r="L256" s="79"/>
      <c r="M256" s="79">
        <f>SenateDrop!K253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3">
      <c r="B257" s="5" t="str">
        <f>SenateDrop!C254</f>
        <v>Feenstra, Randy</v>
      </c>
      <c r="D257" s="5" t="str">
        <f>SenateDrop!F254</f>
        <v>Sioux Central</v>
      </c>
      <c r="F257" s="80">
        <f>SenateDrop!I254</f>
        <v>473</v>
      </c>
      <c r="G257" s="80">
        <v>253</v>
      </c>
      <c r="I257" s="79">
        <f>SenateDrop!J254</f>
        <v>6679</v>
      </c>
      <c r="J257" s="79"/>
      <c r="K257" s="79">
        <f>SenateDrop!H254</f>
        <v>6664</v>
      </c>
      <c r="L257" s="79"/>
      <c r="M257" s="79">
        <f>SenateDrop!K254</f>
        <v>15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3">
      <c r="B258" s="5" t="str">
        <f>SenateDrop!C255</f>
        <v>Feenstra, Randy</v>
      </c>
      <c r="D258" s="5" t="str">
        <f>SenateDrop!F255</f>
        <v>West Lyon</v>
      </c>
      <c r="F258" s="80">
        <f>SenateDrop!I255</f>
        <v>929</v>
      </c>
      <c r="G258" s="80">
        <v>254</v>
      </c>
      <c r="I258" s="79">
        <f>SenateDrop!J255</f>
        <v>6664</v>
      </c>
      <c r="J258" s="79"/>
      <c r="K258" s="79">
        <f>SenateDrop!H255</f>
        <v>6664</v>
      </c>
      <c r="L258" s="79"/>
      <c r="M258" s="79">
        <f>SenateDrop!K255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3">
      <c r="B259" s="5" t="str">
        <f>SenateDrop!C256</f>
        <v>Feenstra, Randy</v>
      </c>
      <c r="D259" s="5" t="str">
        <f>SenateDrop!F256</f>
        <v>West Sioux</v>
      </c>
      <c r="F259" s="80">
        <f>SenateDrop!I256</f>
        <v>829</v>
      </c>
      <c r="G259" s="80">
        <v>255</v>
      </c>
      <c r="I259" s="79">
        <f>SenateDrop!J256</f>
        <v>6687</v>
      </c>
      <c r="J259" s="79"/>
      <c r="K259" s="79">
        <f>SenateDrop!H256</f>
        <v>6664</v>
      </c>
      <c r="L259" s="79"/>
      <c r="M259" s="79">
        <f>SenateDrop!K256</f>
        <v>23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3">
      <c r="B260" s="5" t="str">
        <f>SenateDrop!C257</f>
        <v>Garrett, Julian</v>
      </c>
      <c r="D260" s="5" t="str">
        <f>SenateDrop!F257</f>
        <v>Adel DeSoto Minburn</v>
      </c>
      <c r="F260" s="80">
        <f>SenateDrop!I257</f>
        <v>1655.1</v>
      </c>
      <c r="G260" s="80">
        <v>256</v>
      </c>
      <c r="I260" s="79">
        <f>SenateDrop!J257</f>
        <v>6684</v>
      </c>
      <c r="J260" s="79"/>
      <c r="K260" s="79">
        <f>SenateDrop!H257</f>
        <v>6664</v>
      </c>
      <c r="L260" s="79"/>
      <c r="M260" s="79">
        <f>SenateDrop!K257</f>
        <v>20</v>
      </c>
      <c r="N260">
        <f t="shared" si="6"/>
        <v>1</v>
      </c>
      <c r="O260">
        <f t="shared" si="7"/>
        <v>1</v>
      </c>
      <c r="P260">
        <v>1</v>
      </c>
    </row>
    <row r="261" spans="2:16" hidden="1" x14ac:dyDescent="0.3">
      <c r="B261" s="5" t="str">
        <f>SenateDrop!C258</f>
        <v>Garrett, Julian</v>
      </c>
      <c r="D261" s="5" t="str">
        <f>SenateDrop!F258</f>
        <v>Carlisle</v>
      </c>
      <c r="F261" s="80">
        <f>SenateDrop!I258</f>
        <v>1902.3</v>
      </c>
      <c r="G261" s="80">
        <v>257</v>
      </c>
      <c r="I261" s="79">
        <f>SenateDrop!J258</f>
        <v>6664</v>
      </c>
      <c r="J261" s="79"/>
      <c r="K261" s="79">
        <f>SenateDrop!H258</f>
        <v>6664</v>
      </c>
      <c r="L261" s="79"/>
      <c r="M261" s="79">
        <f>SenateDrop!K258</f>
        <v>0</v>
      </c>
      <c r="N261">
        <f t="shared" si="6"/>
        <v>0</v>
      </c>
      <c r="O261">
        <f t="shared" si="7"/>
        <v>1</v>
      </c>
      <c r="P261">
        <v>1</v>
      </c>
    </row>
    <row r="262" spans="2:16" hidden="1" x14ac:dyDescent="0.3">
      <c r="B262" s="5" t="str">
        <f>SenateDrop!C259</f>
        <v>Garrett, Julian</v>
      </c>
      <c r="D262" s="5" t="str">
        <f>SenateDrop!F259</f>
        <v>Des Moines Independent</v>
      </c>
      <c r="F262" s="80">
        <f>SenateDrop!I259</f>
        <v>32979.199999999997</v>
      </c>
      <c r="G262" s="80">
        <v>258</v>
      </c>
      <c r="I262" s="79">
        <f>SenateDrop!J259</f>
        <v>6732</v>
      </c>
      <c r="J262" s="79"/>
      <c r="K262" s="79">
        <f>SenateDrop!H259</f>
        <v>6664</v>
      </c>
      <c r="L262" s="79"/>
      <c r="M262" s="79">
        <f>SenateDrop!K259</f>
        <v>68</v>
      </c>
      <c r="N262">
        <f t="shared" si="6"/>
        <v>1</v>
      </c>
      <c r="O262">
        <f t="shared" si="7"/>
        <v>1</v>
      </c>
      <c r="P262">
        <v>1</v>
      </c>
    </row>
    <row r="263" spans="2:16" hidden="1" x14ac:dyDescent="0.3">
      <c r="B263" s="5" t="str">
        <f>SenateDrop!C260</f>
        <v>Garrett, Julian</v>
      </c>
      <c r="D263" s="5" t="str">
        <f>SenateDrop!F260</f>
        <v>Earlham</v>
      </c>
      <c r="F263" s="80">
        <f>SenateDrop!I260</f>
        <v>578.9</v>
      </c>
      <c r="G263" s="80">
        <v>259</v>
      </c>
      <c r="I263" s="79">
        <f>SenateDrop!J260</f>
        <v>6664</v>
      </c>
      <c r="J263" s="79"/>
      <c r="K263" s="79">
        <f>SenateDrop!H260</f>
        <v>6664</v>
      </c>
      <c r="L263" s="79"/>
      <c r="M263" s="79">
        <f>SenateDrop!K260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3">
      <c r="B264" s="5" t="str">
        <f>SenateDrop!C261</f>
        <v>Garrett, Julian</v>
      </c>
      <c r="D264" s="5" t="str">
        <f>SenateDrop!F261</f>
        <v>East Union</v>
      </c>
      <c r="F264" s="80">
        <f>SenateDrop!I261</f>
        <v>493.3</v>
      </c>
      <c r="G264" s="80">
        <v>260</v>
      </c>
      <c r="I264" s="79">
        <f>SenateDrop!J261</f>
        <v>6688</v>
      </c>
      <c r="J264" s="79"/>
      <c r="K264" s="79">
        <f>SenateDrop!H261</f>
        <v>6664</v>
      </c>
      <c r="L264" s="79"/>
      <c r="M264" s="79">
        <f>SenateDrop!K261</f>
        <v>24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3">
      <c r="B265" s="5" t="str">
        <f>SenateDrop!C262</f>
        <v>Garrett, Julian</v>
      </c>
      <c r="D265" s="5" t="str">
        <f>SenateDrop!F262</f>
        <v>Nodaway Valley</v>
      </c>
      <c r="F265" s="80">
        <f>SenateDrop!I262</f>
        <v>663.5</v>
      </c>
      <c r="G265" s="80">
        <v>261</v>
      </c>
      <c r="I265" s="79">
        <f>SenateDrop!J262</f>
        <v>6701</v>
      </c>
      <c r="J265" s="79"/>
      <c r="K265" s="79">
        <f>SenateDrop!H262</f>
        <v>6664</v>
      </c>
      <c r="L265" s="79"/>
      <c r="M265" s="79">
        <f>SenateDrop!K262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3">
      <c r="B266" s="5" t="str">
        <f>SenateDrop!C263</f>
        <v>Garrett, Julian</v>
      </c>
      <c r="D266" s="5" t="str">
        <f>SenateDrop!F263</f>
        <v>Indianola</v>
      </c>
      <c r="F266" s="80">
        <f>SenateDrop!I263</f>
        <v>3429.2</v>
      </c>
      <c r="G266" s="80">
        <v>262</v>
      </c>
      <c r="I266" s="79">
        <f>SenateDrop!J263</f>
        <v>6664</v>
      </c>
      <c r="J266" s="79"/>
      <c r="K266" s="79">
        <f>SenateDrop!H263</f>
        <v>6664</v>
      </c>
      <c r="L266" s="79"/>
      <c r="M266" s="79">
        <f>SenateDrop!K263</f>
        <v>0</v>
      </c>
      <c r="N266">
        <f t="shared" si="8"/>
        <v>0</v>
      </c>
      <c r="O266">
        <f t="shared" si="9"/>
        <v>1</v>
      </c>
      <c r="P266">
        <v>1</v>
      </c>
    </row>
    <row r="267" spans="2:16" hidden="1" x14ac:dyDescent="0.3">
      <c r="B267" s="5" t="str">
        <f>SenateDrop!C264</f>
        <v>Garrett, Julian</v>
      </c>
      <c r="D267" s="5" t="str">
        <f>SenateDrop!F264</f>
        <v>Interstate 35</v>
      </c>
      <c r="F267" s="80">
        <f>SenateDrop!I264</f>
        <v>888.4</v>
      </c>
      <c r="G267" s="80">
        <v>263</v>
      </c>
      <c r="I267" s="79">
        <f>SenateDrop!J264</f>
        <v>6664</v>
      </c>
      <c r="J267" s="79"/>
      <c r="K267" s="79">
        <f>SenateDrop!H264</f>
        <v>6664</v>
      </c>
      <c r="L267" s="79"/>
      <c r="M267" s="79">
        <f>SenateDrop!K264</f>
        <v>0</v>
      </c>
      <c r="N267">
        <f t="shared" si="8"/>
        <v>0</v>
      </c>
      <c r="O267">
        <f t="shared" si="9"/>
        <v>1</v>
      </c>
      <c r="P267">
        <v>1</v>
      </c>
    </row>
    <row r="268" spans="2:16" hidden="1" x14ac:dyDescent="0.3">
      <c r="B268" s="5" t="str">
        <f>SenateDrop!C265</f>
        <v>Garrett, Julian</v>
      </c>
      <c r="D268" s="5" t="str">
        <f>SenateDrop!F265</f>
        <v>Martensdale-St Marys</v>
      </c>
      <c r="F268" s="80">
        <f>SenateDrop!I265</f>
        <v>510</v>
      </c>
      <c r="G268" s="80">
        <v>264</v>
      </c>
      <c r="I268" s="79">
        <f>SenateDrop!J265</f>
        <v>6664</v>
      </c>
      <c r="J268" s="79"/>
      <c r="K268" s="79">
        <f>SenateDrop!H265</f>
        <v>6664</v>
      </c>
      <c r="L268" s="79"/>
      <c r="M268" s="79">
        <f>SenateDrop!K265</f>
        <v>0</v>
      </c>
      <c r="N268">
        <f t="shared" si="8"/>
        <v>0</v>
      </c>
      <c r="O268">
        <f t="shared" si="9"/>
        <v>1</v>
      </c>
      <c r="P268">
        <v>1</v>
      </c>
    </row>
    <row r="269" spans="2:16" hidden="1" x14ac:dyDescent="0.3">
      <c r="B269" s="5" t="str">
        <f>SenateDrop!C266</f>
        <v>Garrett, Julian</v>
      </c>
      <c r="D269" s="5" t="str">
        <f>SenateDrop!F266</f>
        <v>Norwalk</v>
      </c>
      <c r="F269" s="80">
        <f>SenateDrop!I266</f>
        <v>2714.5</v>
      </c>
      <c r="G269" s="80">
        <v>265</v>
      </c>
      <c r="I269" s="79">
        <f>SenateDrop!J266</f>
        <v>6664</v>
      </c>
      <c r="J269" s="79"/>
      <c r="K269" s="79">
        <f>SenateDrop!H266</f>
        <v>6664</v>
      </c>
      <c r="L269" s="79"/>
      <c r="M269" s="79">
        <f>SenateDrop!K266</f>
        <v>0</v>
      </c>
      <c r="N269">
        <f t="shared" si="8"/>
        <v>0</v>
      </c>
      <c r="O269">
        <f t="shared" si="9"/>
        <v>1</v>
      </c>
      <c r="P269">
        <v>1</v>
      </c>
    </row>
    <row r="270" spans="2:16" hidden="1" x14ac:dyDescent="0.3">
      <c r="B270" s="5" t="str">
        <f>SenateDrop!C267</f>
        <v>Garrett, Julian</v>
      </c>
      <c r="D270" s="5" t="str">
        <f>SenateDrop!F267</f>
        <v>Orient-Macksburg</v>
      </c>
      <c r="F270" s="80">
        <f>SenateDrop!I267</f>
        <v>192</v>
      </c>
      <c r="G270" s="80">
        <v>266</v>
      </c>
      <c r="I270" s="79">
        <f>SenateDrop!J267</f>
        <v>6664</v>
      </c>
      <c r="J270" s="79"/>
      <c r="K270" s="79">
        <f>SenateDrop!H267</f>
        <v>6664</v>
      </c>
      <c r="L270" s="79"/>
      <c r="M270" s="79">
        <f>SenateDrop!K267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3">
      <c r="B271" s="5" t="str">
        <f>SenateDrop!C268</f>
        <v>Garrett, Julian</v>
      </c>
      <c r="D271" s="5" t="str">
        <f>SenateDrop!F268</f>
        <v>Pleasantville</v>
      </c>
      <c r="F271" s="80">
        <f>SenateDrop!I268</f>
        <v>693.6</v>
      </c>
      <c r="G271" s="80">
        <v>267</v>
      </c>
      <c r="I271" s="79">
        <f>SenateDrop!J268</f>
        <v>6664</v>
      </c>
      <c r="J271" s="79"/>
      <c r="K271" s="79">
        <f>SenateDrop!H268</f>
        <v>6664</v>
      </c>
      <c r="L271" s="79"/>
      <c r="M271" s="79">
        <f>SenateDrop!K268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3">
      <c r="B272" s="5" t="str">
        <f>SenateDrop!C269</f>
        <v>Garrett, Julian</v>
      </c>
      <c r="D272" s="5" t="str">
        <f>SenateDrop!F269</f>
        <v>Southeast Warren</v>
      </c>
      <c r="F272" s="80">
        <f>SenateDrop!I269</f>
        <v>581.70000000000005</v>
      </c>
      <c r="G272" s="80">
        <v>268</v>
      </c>
      <c r="I272" s="79">
        <f>SenateDrop!J269</f>
        <v>6664</v>
      </c>
      <c r="J272" s="79"/>
      <c r="K272" s="79">
        <f>SenateDrop!H269</f>
        <v>6664</v>
      </c>
      <c r="L272" s="79"/>
      <c r="M272" s="79">
        <f>SenateDrop!K269</f>
        <v>0</v>
      </c>
      <c r="N272">
        <f t="shared" si="8"/>
        <v>0</v>
      </c>
      <c r="O272">
        <f t="shared" si="9"/>
        <v>1</v>
      </c>
      <c r="P272">
        <v>1</v>
      </c>
    </row>
    <row r="273" spans="2:16" hidden="1" x14ac:dyDescent="0.3">
      <c r="B273" s="5" t="str">
        <f>SenateDrop!C270</f>
        <v>Garrett, Julian</v>
      </c>
      <c r="D273" s="5" t="str">
        <f>SenateDrop!F270</f>
        <v>Van Meter</v>
      </c>
      <c r="F273" s="80">
        <f>SenateDrop!I270</f>
        <v>621.6</v>
      </c>
      <c r="G273" s="80">
        <v>269</v>
      </c>
      <c r="I273" s="79">
        <f>SenateDrop!J270</f>
        <v>6664</v>
      </c>
      <c r="J273" s="79"/>
      <c r="K273" s="79">
        <f>SenateDrop!H270</f>
        <v>6664</v>
      </c>
      <c r="L273" s="79"/>
      <c r="M273" s="79">
        <f>SenateDrop!K270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3">
      <c r="B274" s="5" t="str">
        <f>SenateDrop!C271</f>
        <v>Garrett, Julian</v>
      </c>
      <c r="D274" s="5" t="str">
        <f>SenateDrop!F271</f>
        <v>Winterset</v>
      </c>
      <c r="F274" s="80">
        <f>SenateDrop!I271</f>
        <v>1703.7</v>
      </c>
      <c r="G274" s="80">
        <v>270</v>
      </c>
      <c r="I274" s="79">
        <f>SenateDrop!J271</f>
        <v>6664</v>
      </c>
      <c r="J274" s="79"/>
      <c r="K274" s="79">
        <f>SenateDrop!H271</f>
        <v>6664</v>
      </c>
      <c r="L274" s="79"/>
      <c r="M274" s="79">
        <f>SenateDrop!K271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3">
      <c r="B275" s="5" t="str">
        <f>SenateDrop!C272</f>
        <v>Greene, Thomas</v>
      </c>
      <c r="D275" s="5" t="str">
        <f>SenateDrop!F272</f>
        <v>Burlington</v>
      </c>
      <c r="F275" s="80">
        <f>SenateDrop!I272</f>
        <v>4422.7</v>
      </c>
      <c r="G275" s="80">
        <v>271</v>
      </c>
      <c r="I275" s="79">
        <f>SenateDrop!J272</f>
        <v>6664</v>
      </c>
      <c r="J275" s="79"/>
      <c r="K275" s="79">
        <f>SenateDrop!H272</f>
        <v>6664</v>
      </c>
      <c r="L275" s="79"/>
      <c r="M275" s="79">
        <f>SenateDrop!K272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3">
      <c r="B276" s="5" t="str">
        <f>SenateDrop!C273</f>
        <v>Greene, Thomas</v>
      </c>
      <c r="D276" s="5" t="str">
        <f>SenateDrop!F273</f>
        <v>Columbus</v>
      </c>
      <c r="F276" s="80">
        <f>SenateDrop!I273</f>
        <v>797.1</v>
      </c>
      <c r="G276" s="80">
        <v>272</v>
      </c>
      <c r="I276" s="79">
        <f>SenateDrop!J273</f>
        <v>6664</v>
      </c>
      <c r="J276" s="79"/>
      <c r="K276" s="79">
        <f>SenateDrop!H273</f>
        <v>6664</v>
      </c>
      <c r="L276" s="79"/>
      <c r="M276" s="79">
        <f>SenateDrop!K273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3">
      <c r="B277" s="5" t="str">
        <f>SenateDrop!C274</f>
        <v>Greene, Thomas</v>
      </c>
      <c r="D277" s="5" t="str">
        <f>SenateDrop!F274</f>
        <v>Danville</v>
      </c>
      <c r="F277" s="80">
        <f>SenateDrop!I274</f>
        <v>508.3</v>
      </c>
      <c r="G277" s="80">
        <v>273</v>
      </c>
      <c r="I277" s="79">
        <f>SenateDrop!J274</f>
        <v>6664</v>
      </c>
      <c r="J277" s="79"/>
      <c r="K277" s="79">
        <f>SenateDrop!H274</f>
        <v>6664</v>
      </c>
      <c r="L277" s="79"/>
      <c r="M277" s="79">
        <f>SenateDrop!K274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3">
      <c r="B278" s="5" t="str">
        <f>SenateDrop!C275</f>
        <v>Greene, Thomas</v>
      </c>
      <c r="D278" s="5" t="str">
        <f>SenateDrop!F275</f>
        <v>Durant</v>
      </c>
      <c r="F278" s="80">
        <f>SenateDrop!I275</f>
        <v>580.70000000000005</v>
      </c>
      <c r="G278" s="80">
        <v>274</v>
      </c>
      <c r="I278" s="79">
        <f>SenateDrop!J275</f>
        <v>6710</v>
      </c>
      <c r="J278" s="79"/>
      <c r="K278" s="79">
        <f>SenateDrop!H275</f>
        <v>6664</v>
      </c>
      <c r="L278" s="79"/>
      <c r="M278" s="79">
        <f>SenateDrop!K275</f>
        <v>46</v>
      </c>
      <c r="N278">
        <f t="shared" si="8"/>
        <v>1</v>
      </c>
      <c r="O278">
        <f t="shared" si="9"/>
        <v>1</v>
      </c>
      <c r="P278">
        <v>1</v>
      </c>
    </row>
    <row r="279" spans="2:16" hidden="1" x14ac:dyDescent="0.3">
      <c r="B279" s="5" t="str">
        <f>SenateDrop!C276</f>
        <v>Greene, Thomas</v>
      </c>
      <c r="D279" s="5" t="str">
        <f>SenateDrop!F276</f>
        <v>Fort Madison</v>
      </c>
      <c r="F279" s="80">
        <f>SenateDrop!I276</f>
        <v>2141.4</v>
      </c>
      <c r="G279" s="80">
        <v>275</v>
      </c>
      <c r="I279" s="79">
        <f>SenateDrop!J276</f>
        <v>6664</v>
      </c>
      <c r="J279" s="79"/>
      <c r="K279" s="79">
        <f>SenateDrop!H276</f>
        <v>6664</v>
      </c>
      <c r="L279" s="79"/>
      <c r="M279" s="79">
        <f>SenateDrop!K276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3">
      <c r="B280" s="5" t="str">
        <f>SenateDrop!C277</f>
        <v>Greene, Thomas</v>
      </c>
      <c r="D280" s="5" t="str">
        <f>SenateDrop!F277</f>
        <v>Lone Tree</v>
      </c>
      <c r="F280" s="80">
        <f>SenateDrop!I277</f>
        <v>359.5</v>
      </c>
      <c r="G280" s="80">
        <v>276</v>
      </c>
      <c r="I280" s="79">
        <f>SenateDrop!J277</f>
        <v>6664</v>
      </c>
      <c r="J280" s="79"/>
      <c r="K280" s="79">
        <f>SenateDrop!H277</f>
        <v>6664</v>
      </c>
      <c r="L280" s="79"/>
      <c r="M280" s="79">
        <f>SenateDrop!K277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3">
      <c r="B281" s="5" t="str">
        <f>SenateDrop!C278</f>
        <v>Greene, Thomas</v>
      </c>
      <c r="D281" s="5" t="str">
        <f>SenateDrop!F278</f>
        <v>Louisa-Muscatine</v>
      </c>
      <c r="F281" s="80">
        <f>SenateDrop!I278</f>
        <v>729.7</v>
      </c>
      <c r="G281" s="80">
        <v>277</v>
      </c>
      <c r="I281" s="79">
        <f>SenateDrop!J278</f>
        <v>6664</v>
      </c>
      <c r="J281" s="79"/>
      <c r="K281" s="79">
        <f>SenateDrop!H278</f>
        <v>6664</v>
      </c>
      <c r="L281" s="79"/>
      <c r="M281" s="79">
        <f>SenateDrop!K278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3">
      <c r="B282" s="5" t="str">
        <f>SenateDrop!C279</f>
        <v>Greene, Thomas</v>
      </c>
      <c r="D282" s="5" t="str">
        <f>SenateDrop!F279</f>
        <v>Mediapolis</v>
      </c>
      <c r="F282" s="80">
        <f>SenateDrop!I279</f>
        <v>780.9</v>
      </c>
      <c r="G282" s="80">
        <v>278</v>
      </c>
      <c r="I282" s="79">
        <f>SenateDrop!J279</f>
        <v>6664</v>
      </c>
      <c r="J282" s="79"/>
      <c r="K282" s="79">
        <f>SenateDrop!H279</f>
        <v>6664</v>
      </c>
      <c r="L282" s="79"/>
      <c r="M282" s="79">
        <f>SenateDrop!K279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3">
      <c r="B283" s="5" t="str">
        <f>SenateDrop!C280</f>
        <v>Greene, Thomas</v>
      </c>
      <c r="D283" s="5" t="str">
        <f>SenateDrop!F280</f>
        <v>Morning Sun</v>
      </c>
      <c r="F283" s="80">
        <f>SenateDrop!I280</f>
        <v>213.4</v>
      </c>
      <c r="G283" s="80">
        <v>279</v>
      </c>
      <c r="I283" s="79">
        <f>SenateDrop!J280</f>
        <v>6664</v>
      </c>
      <c r="J283" s="79"/>
      <c r="K283" s="79">
        <f>SenateDrop!H280</f>
        <v>6664</v>
      </c>
      <c r="L283" s="79"/>
      <c r="M283" s="79">
        <f>SenateDrop!K280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3">
      <c r="B284" s="5" t="str">
        <f>SenateDrop!C281</f>
        <v>Greene, Thomas</v>
      </c>
      <c r="D284" s="5" t="str">
        <f>SenateDrop!F281</f>
        <v>Muscatine</v>
      </c>
      <c r="F284" s="80">
        <f>SenateDrop!I281</f>
        <v>5084.2</v>
      </c>
      <c r="G284" s="80">
        <v>280</v>
      </c>
      <c r="I284" s="79">
        <f>SenateDrop!J281</f>
        <v>6664</v>
      </c>
      <c r="J284" s="79"/>
      <c r="K284" s="79">
        <f>SenateDrop!H281</f>
        <v>6664</v>
      </c>
      <c r="L284" s="79"/>
      <c r="M284" s="79">
        <f>SenateDrop!K281</f>
        <v>0</v>
      </c>
      <c r="N284">
        <f t="shared" si="8"/>
        <v>0</v>
      </c>
      <c r="O284">
        <f t="shared" si="9"/>
        <v>1</v>
      </c>
      <c r="P284">
        <v>1</v>
      </c>
    </row>
    <row r="285" spans="2:16" hidden="1" x14ac:dyDescent="0.3">
      <c r="B285" s="5" t="str">
        <f>SenateDrop!C282</f>
        <v>Greene, Thomas</v>
      </c>
      <c r="D285" s="5" t="str">
        <f>SenateDrop!F282</f>
        <v>New London</v>
      </c>
      <c r="F285" s="80">
        <f>SenateDrop!I282</f>
        <v>492.3</v>
      </c>
      <c r="G285" s="80">
        <v>281</v>
      </c>
      <c r="I285" s="79">
        <f>SenateDrop!J282</f>
        <v>6664</v>
      </c>
      <c r="J285" s="79"/>
      <c r="K285" s="79">
        <f>SenateDrop!H282</f>
        <v>6664</v>
      </c>
      <c r="L285" s="79"/>
      <c r="M285" s="79">
        <f>SenateDrop!K282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3">
      <c r="B286" s="5" t="str">
        <f>SenateDrop!C283</f>
        <v>Greene, Thomas</v>
      </c>
      <c r="D286" s="5" t="str">
        <f>SenateDrop!F283</f>
        <v>Waco</v>
      </c>
      <c r="F286" s="80">
        <f>SenateDrop!I283</f>
        <v>481.2</v>
      </c>
      <c r="G286" s="80">
        <v>282</v>
      </c>
      <c r="I286" s="79">
        <f>SenateDrop!J283</f>
        <v>6788</v>
      </c>
      <c r="J286" s="79"/>
      <c r="K286" s="79">
        <f>SenateDrop!H283</f>
        <v>6664</v>
      </c>
      <c r="L286" s="79"/>
      <c r="M286" s="79">
        <f>SenateDrop!K283</f>
        <v>124</v>
      </c>
      <c r="N286">
        <f t="shared" si="8"/>
        <v>1</v>
      </c>
      <c r="O286">
        <f t="shared" si="9"/>
        <v>1</v>
      </c>
      <c r="P286">
        <v>1</v>
      </c>
    </row>
    <row r="287" spans="2:16" hidden="1" x14ac:dyDescent="0.3">
      <c r="B287" s="5" t="str">
        <f>SenateDrop!C284</f>
        <v>Greene, Thomas</v>
      </c>
      <c r="D287" s="5" t="str">
        <f>SenateDrop!F284</f>
        <v>Wapello</v>
      </c>
      <c r="F287" s="80">
        <f>SenateDrop!I284</f>
        <v>646</v>
      </c>
      <c r="G287" s="80">
        <v>283</v>
      </c>
      <c r="I287" s="79">
        <f>SenateDrop!J284</f>
        <v>6687</v>
      </c>
      <c r="J287" s="79"/>
      <c r="K287" s="79">
        <f>SenateDrop!H284</f>
        <v>6664</v>
      </c>
      <c r="L287" s="79"/>
      <c r="M287" s="79">
        <f>SenateDrop!K284</f>
        <v>23</v>
      </c>
      <c r="N287">
        <f t="shared" si="8"/>
        <v>1</v>
      </c>
      <c r="O287">
        <f t="shared" si="9"/>
        <v>1</v>
      </c>
      <c r="P287">
        <v>1</v>
      </c>
    </row>
    <row r="288" spans="2:16" hidden="1" x14ac:dyDescent="0.3">
      <c r="B288" s="5" t="str">
        <f>SenateDrop!C285</f>
        <v>Greene, Thomas</v>
      </c>
      <c r="D288" s="5" t="str">
        <f>SenateDrop!F285</f>
        <v>West Burlington Ind</v>
      </c>
      <c r="F288" s="80">
        <f>SenateDrop!I285</f>
        <v>445.8</v>
      </c>
      <c r="G288" s="80">
        <v>284</v>
      </c>
      <c r="I288" s="79">
        <f>SenateDrop!J285</f>
        <v>6664</v>
      </c>
      <c r="J288" s="79"/>
      <c r="K288" s="79">
        <f>SenateDrop!H285</f>
        <v>6664</v>
      </c>
      <c r="L288" s="79"/>
      <c r="M288" s="79">
        <f>SenateDrop!K285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3">
      <c r="B289" s="5" t="str">
        <f>SenateDrop!C286</f>
        <v>Greene, Thomas</v>
      </c>
      <c r="D289" s="5" t="str">
        <f>SenateDrop!F286</f>
        <v>West Liberty</v>
      </c>
      <c r="F289" s="80">
        <f>SenateDrop!I286</f>
        <v>1307.3</v>
      </c>
      <c r="G289" s="80">
        <v>285</v>
      </c>
      <c r="I289" s="79">
        <f>SenateDrop!J286</f>
        <v>6664</v>
      </c>
      <c r="J289" s="79"/>
      <c r="K289" s="79">
        <f>SenateDrop!H286</f>
        <v>6664</v>
      </c>
      <c r="L289" s="79"/>
      <c r="M289" s="79">
        <f>SenateDrop!K286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3">
      <c r="B290" s="5" t="str">
        <f>SenateDrop!C287</f>
        <v>Greene, Thomas</v>
      </c>
      <c r="D290" s="5" t="str">
        <f>SenateDrop!F287</f>
        <v>Wilton</v>
      </c>
      <c r="F290" s="80">
        <f>SenateDrop!I287</f>
        <v>817.7</v>
      </c>
      <c r="G290" s="80">
        <v>286</v>
      </c>
      <c r="I290" s="79">
        <f>SenateDrop!J287</f>
        <v>6664</v>
      </c>
      <c r="J290" s="79"/>
      <c r="K290" s="79">
        <f>SenateDrop!H287</f>
        <v>6664</v>
      </c>
      <c r="L290" s="79"/>
      <c r="M290" s="79">
        <f>SenateDrop!K287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3">
      <c r="B291" s="5" t="str">
        <f>SenateDrop!C288</f>
        <v>Greene, Thomas</v>
      </c>
      <c r="D291" s="5" t="str">
        <f>SenateDrop!F288</f>
        <v>Winfield-Mt Union</v>
      </c>
      <c r="F291" s="80">
        <f>SenateDrop!I288</f>
        <v>355.5</v>
      </c>
      <c r="G291" s="80">
        <v>287</v>
      </c>
      <c r="I291" s="79">
        <f>SenateDrop!J288</f>
        <v>6694</v>
      </c>
      <c r="J291" s="79"/>
      <c r="K291" s="79">
        <f>SenateDrop!H288</f>
        <v>6664</v>
      </c>
      <c r="L291" s="79"/>
      <c r="M291" s="79">
        <f>SenateDrop!K288</f>
        <v>30</v>
      </c>
      <c r="N291">
        <f t="shared" si="8"/>
        <v>1</v>
      </c>
      <c r="O291">
        <f t="shared" si="9"/>
        <v>1</v>
      </c>
      <c r="P291">
        <v>1</v>
      </c>
    </row>
    <row r="292" spans="2:16" hidden="1" x14ac:dyDescent="0.3">
      <c r="B292" s="5" t="str">
        <f>SenateDrop!C289</f>
        <v>Guth, Dennis</v>
      </c>
      <c r="D292" s="5" t="str">
        <f>SenateDrop!F289</f>
        <v>Algona</v>
      </c>
      <c r="F292" s="80">
        <f>SenateDrop!I289</f>
        <v>1327.9</v>
      </c>
      <c r="G292" s="80">
        <v>288</v>
      </c>
      <c r="I292" s="79">
        <f>SenateDrop!J289</f>
        <v>6697</v>
      </c>
      <c r="J292" s="79"/>
      <c r="K292" s="79">
        <f>SenateDrop!H289</f>
        <v>6664</v>
      </c>
      <c r="L292" s="79"/>
      <c r="M292" s="79">
        <f>SenateDrop!K289</f>
        <v>33</v>
      </c>
      <c r="N292">
        <f t="shared" si="8"/>
        <v>1</v>
      </c>
      <c r="O292">
        <f t="shared" si="9"/>
        <v>1</v>
      </c>
      <c r="P292">
        <v>1</v>
      </c>
    </row>
    <row r="293" spans="2:16" hidden="1" x14ac:dyDescent="0.3">
      <c r="B293" s="5" t="str">
        <f>SenateDrop!C290</f>
        <v>Guth, Dennis</v>
      </c>
      <c r="D293" s="5" t="str">
        <f>SenateDrop!F290</f>
        <v>North Union</v>
      </c>
      <c r="F293" s="80">
        <f>SenateDrop!I290</f>
        <v>421.1</v>
      </c>
      <c r="G293" s="80">
        <v>289</v>
      </c>
      <c r="I293" s="79">
        <f>SenateDrop!J290</f>
        <v>6734</v>
      </c>
      <c r="J293" s="79"/>
      <c r="K293" s="79">
        <f>SenateDrop!H290</f>
        <v>6664</v>
      </c>
      <c r="L293" s="79"/>
      <c r="M293" s="79">
        <f>SenateDrop!K290</f>
        <v>70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3">
      <c r="B294" s="5" t="str">
        <f>SenateDrop!C291</f>
        <v>Guth, Dennis</v>
      </c>
      <c r="D294" s="5" t="str">
        <f>SenateDrop!F291</f>
        <v>Belmond-Klemme</v>
      </c>
      <c r="F294" s="80">
        <f>SenateDrop!I291</f>
        <v>812.2</v>
      </c>
      <c r="G294" s="80">
        <v>290</v>
      </c>
      <c r="I294" s="79">
        <f>SenateDrop!J291</f>
        <v>6669</v>
      </c>
      <c r="J294" s="79"/>
      <c r="K294" s="79">
        <f>SenateDrop!H291</f>
        <v>6664</v>
      </c>
      <c r="L294" s="79"/>
      <c r="M294" s="79">
        <f>SenateDrop!K291</f>
        <v>5</v>
      </c>
      <c r="N294">
        <f t="shared" si="8"/>
        <v>1</v>
      </c>
      <c r="O294">
        <f t="shared" si="9"/>
        <v>1</v>
      </c>
      <c r="P294">
        <v>1</v>
      </c>
    </row>
    <row r="295" spans="2:16" hidden="1" x14ac:dyDescent="0.3">
      <c r="B295" s="5" t="str">
        <f>SenateDrop!C292</f>
        <v>Guth, Dennis</v>
      </c>
      <c r="D295" s="5" t="str">
        <f>SenateDrop!F292</f>
        <v>West Hancock</v>
      </c>
      <c r="F295" s="80">
        <f>SenateDrop!I292</f>
        <v>564.70000000000005</v>
      </c>
      <c r="G295" s="80">
        <v>291</v>
      </c>
      <c r="I295" s="79">
        <f>SenateDrop!J292</f>
        <v>6682</v>
      </c>
      <c r="J295" s="79"/>
      <c r="K295" s="79">
        <f>SenateDrop!H292</f>
        <v>6664</v>
      </c>
      <c r="L295" s="79"/>
      <c r="M295" s="79">
        <f>SenateDrop!K292</f>
        <v>18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3">
      <c r="B296" s="5" t="str">
        <f>SenateDrop!C293</f>
        <v>Guth, Dennis</v>
      </c>
      <c r="D296" s="5" t="str">
        <f>SenateDrop!F293</f>
        <v>North Iowa</v>
      </c>
      <c r="F296" s="80">
        <f>SenateDrop!I293</f>
        <v>476.5</v>
      </c>
      <c r="G296" s="80">
        <v>292</v>
      </c>
      <c r="I296" s="79">
        <f>SenateDrop!J293</f>
        <v>6773</v>
      </c>
      <c r="J296" s="79"/>
      <c r="K296" s="79">
        <f>SenateDrop!H293</f>
        <v>6664</v>
      </c>
      <c r="L296" s="79"/>
      <c r="M296" s="79">
        <f>SenateDrop!K293</f>
        <v>109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3">
      <c r="B297" s="5" t="str">
        <f>SenateDrop!C294</f>
        <v>Guth, Dennis</v>
      </c>
      <c r="D297" s="5" t="str">
        <f>SenateDrop!F294</f>
        <v>CAL</v>
      </c>
      <c r="F297" s="80">
        <f>SenateDrop!I294</f>
        <v>261.2</v>
      </c>
      <c r="G297" s="80">
        <v>293</v>
      </c>
      <c r="I297" s="79">
        <f>SenateDrop!J294</f>
        <v>6834</v>
      </c>
      <c r="J297" s="79"/>
      <c r="K297" s="79">
        <f>SenateDrop!H294</f>
        <v>6664</v>
      </c>
      <c r="L297" s="79"/>
      <c r="M297" s="79">
        <f>SenateDrop!K294</f>
        <v>170</v>
      </c>
      <c r="N297">
        <f t="shared" si="8"/>
        <v>1</v>
      </c>
      <c r="O297">
        <f t="shared" si="9"/>
        <v>1</v>
      </c>
      <c r="P297">
        <v>1</v>
      </c>
    </row>
    <row r="298" spans="2:16" hidden="1" x14ac:dyDescent="0.3">
      <c r="B298" s="5" t="str">
        <f>SenateDrop!C295</f>
        <v>Guth, Dennis</v>
      </c>
      <c r="D298" s="5" t="str">
        <f>SenateDrop!F295</f>
        <v>Clarion-Goldfield-Dows</v>
      </c>
      <c r="F298" s="80">
        <f>SenateDrop!I295</f>
        <v>966.7</v>
      </c>
      <c r="G298" s="80">
        <v>294</v>
      </c>
      <c r="I298" s="79">
        <f>SenateDrop!J295</f>
        <v>6699</v>
      </c>
      <c r="J298" s="79"/>
      <c r="K298" s="79">
        <f>SenateDrop!H295</f>
        <v>6664</v>
      </c>
      <c r="L298" s="79"/>
      <c r="M298" s="79">
        <f>SenateDrop!K295</f>
        <v>35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3">
      <c r="B299" s="5" t="str">
        <f>SenateDrop!C296</f>
        <v>Guth, Dennis</v>
      </c>
      <c r="D299" s="5" t="str">
        <f>SenateDrop!F296</f>
        <v>Eagle Grove</v>
      </c>
      <c r="F299" s="80">
        <f>SenateDrop!I296</f>
        <v>851.7</v>
      </c>
      <c r="G299" s="80">
        <v>295</v>
      </c>
      <c r="I299" s="79">
        <f>SenateDrop!J296</f>
        <v>6782</v>
      </c>
      <c r="J299" s="79"/>
      <c r="K299" s="79">
        <f>SenateDrop!H296</f>
        <v>6664</v>
      </c>
      <c r="L299" s="79"/>
      <c r="M299" s="79">
        <f>SenateDrop!K296</f>
        <v>118</v>
      </c>
      <c r="N299">
        <f t="shared" si="8"/>
        <v>1</v>
      </c>
      <c r="O299">
        <f t="shared" si="9"/>
        <v>1</v>
      </c>
      <c r="P299">
        <v>1</v>
      </c>
    </row>
    <row r="300" spans="2:16" hidden="1" x14ac:dyDescent="0.3">
      <c r="B300" s="5" t="str">
        <f>SenateDrop!C297</f>
        <v>Guth, Dennis</v>
      </c>
      <c r="D300" s="5" t="str">
        <f>SenateDrop!F297</f>
        <v>Estherville Lincoln</v>
      </c>
      <c r="F300" s="80">
        <f>SenateDrop!I297</f>
        <v>1376.9</v>
      </c>
      <c r="G300" s="80">
        <v>296</v>
      </c>
      <c r="I300" s="79">
        <f>SenateDrop!J297</f>
        <v>6682</v>
      </c>
      <c r="J300" s="79"/>
      <c r="K300" s="79">
        <f>SenateDrop!H297</f>
        <v>6664</v>
      </c>
      <c r="L300" s="79"/>
      <c r="M300" s="79">
        <f>SenateDrop!K297</f>
        <v>18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3">
      <c r="B301" s="5" t="str">
        <f>SenateDrop!C298</f>
        <v>Guth, Dennis</v>
      </c>
      <c r="D301" s="5" t="str">
        <f>SenateDrop!F298</f>
        <v>Forest City</v>
      </c>
      <c r="F301" s="80">
        <f>SenateDrop!I298</f>
        <v>1105.3</v>
      </c>
      <c r="G301" s="80">
        <v>297</v>
      </c>
      <c r="I301" s="79">
        <f>SenateDrop!J298</f>
        <v>6671</v>
      </c>
      <c r="J301" s="79"/>
      <c r="K301" s="79">
        <f>SenateDrop!H298</f>
        <v>6664</v>
      </c>
      <c r="L301" s="79"/>
      <c r="M301" s="79">
        <f>SenateDrop!K298</f>
        <v>7</v>
      </c>
      <c r="N301">
        <f t="shared" si="8"/>
        <v>1</v>
      </c>
      <c r="O301">
        <f t="shared" si="9"/>
        <v>1</v>
      </c>
      <c r="P301">
        <v>1</v>
      </c>
    </row>
    <row r="302" spans="2:16" hidden="1" x14ac:dyDescent="0.3">
      <c r="B302" s="5" t="str">
        <f>SenateDrop!C299</f>
        <v>Guth, Dennis</v>
      </c>
      <c r="D302" s="5" t="str">
        <f>SenateDrop!F299</f>
        <v>Garner-Hayfield-Ventura</v>
      </c>
      <c r="F302" s="80">
        <f>SenateDrop!I299</f>
        <v>879.2</v>
      </c>
      <c r="G302" s="80">
        <v>298</v>
      </c>
      <c r="I302" s="79">
        <f>SenateDrop!J299</f>
        <v>6691</v>
      </c>
      <c r="J302" s="79"/>
      <c r="K302" s="79">
        <f>SenateDrop!H299</f>
        <v>6664</v>
      </c>
      <c r="L302" s="79"/>
      <c r="M302" s="79">
        <f>SenateDrop!K299</f>
        <v>27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3">
      <c r="B303" s="5" t="str">
        <f>SenateDrop!C300</f>
        <v>Guth, Dennis</v>
      </c>
      <c r="D303" s="5" t="str">
        <f>SenateDrop!F300</f>
        <v>Graettinger-Terril</v>
      </c>
      <c r="F303" s="80">
        <f>SenateDrop!I300</f>
        <v>376</v>
      </c>
      <c r="G303" s="80">
        <v>299</v>
      </c>
      <c r="I303" s="79">
        <f>SenateDrop!J300</f>
        <v>6679</v>
      </c>
      <c r="J303" s="79"/>
      <c r="K303" s="79">
        <f>SenateDrop!H300</f>
        <v>6664</v>
      </c>
      <c r="L303" s="79"/>
      <c r="M303" s="79">
        <f>SenateDrop!K300</f>
        <v>15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3">
      <c r="B304" s="5" t="str">
        <f>SenateDrop!C301</f>
        <v>Guth, Dennis</v>
      </c>
      <c r="D304" s="5" t="str">
        <f>SenateDrop!F301</f>
        <v>Humboldt</v>
      </c>
      <c r="F304" s="80">
        <f>SenateDrop!I301</f>
        <v>1198.0999999999999</v>
      </c>
      <c r="G304" s="80">
        <v>300</v>
      </c>
      <c r="I304" s="79">
        <f>SenateDrop!J301</f>
        <v>6664</v>
      </c>
      <c r="J304" s="79"/>
      <c r="K304" s="79">
        <f>SenateDrop!H301</f>
        <v>6664</v>
      </c>
      <c r="L304" s="79"/>
      <c r="M304" s="79">
        <f>SenateDrop!K301</f>
        <v>0</v>
      </c>
      <c r="N304">
        <f t="shared" si="8"/>
        <v>0</v>
      </c>
      <c r="O304">
        <f t="shared" si="9"/>
        <v>1</v>
      </c>
      <c r="P304">
        <v>1</v>
      </c>
    </row>
    <row r="305" spans="2:16" hidden="1" x14ac:dyDescent="0.3">
      <c r="B305" s="5" t="str">
        <f>SenateDrop!C302</f>
        <v>Guth, Dennis</v>
      </c>
      <c r="D305" s="5" t="str">
        <f>SenateDrop!F302</f>
        <v>Lake Mills</v>
      </c>
      <c r="F305" s="80">
        <f>SenateDrop!I302</f>
        <v>615</v>
      </c>
      <c r="G305" s="80">
        <v>301</v>
      </c>
      <c r="I305" s="79">
        <f>SenateDrop!J302</f>
        <v>6664</v>
      </c>
      <c r="J305" s="79"/>
      <c r="K305" s="79">
        <f>SenateDrop!H302</f>
        <v>6664</v>
      </c>
      <c r="L305" s="79"/>
      <c r="M305" s="79">
        <f>SenateDrop!K302</f>
        <v>0</v>
      </c>
      <c r="N305">
        <f t="shared" si="8"/>
        <v>0</v>
      </c>
      <c r="O305">
        <f t="shared" si="9"/>
        <v>1</v>
      </c>
      <c r="P305">
        <v>1</v>
      </c>
    </row>
    <row r="306" spans="2:16" hidden="1" x14ac:dyDescent="0.3">
      <c r="B306" s="5" t="str">
        <f>SenateDrop!C303</f>
        <v>Guth, Dennis</v>
      </c>
      <c r="D306" s="5" t="str">
        <f>SenateDrop!F303</f>
        <v>LuVerne</v>
      </c>
      <c r="F306" s="80">
        <f>SenateDrop!I303</f>
        <v>153.5</v>
      </c>
      <c r="G306" s="80">
        <v>302</v>
      </c>
      <c r="I306" s="79">
        <f>SenateDrop!J303</f>
        <v>6839</v>
      </c>
      <c r="J306" s="79"/>
      <c r="K306" s="79">
        <f>SenateDrop!H303</f>
        <v>6664</v>
      </c>
      <c r="L306" s="79"/>
      <c r="M306" s="79">
        <f>SenateDrop!K303</f>
        <v>175</v>
      </c>
      <c r="N306">
        <f t="shared" si="8"/>
        <v>1</v>
      </c>
      <c r="O306">
        <f t="shared" si="9"/>
        <v>0</v>
      </c>
      <c r="P306">
        <v>1</v>
      </c>
    </row>
    <row r="307" spans="2:16" hidden="1" x14ac:dyDescent="0.3">
      <c r="B307" s="5" t="str">
        <f>SenateDrop!C304</f>
        <v>Guth, Dennis</v>
      </c>
      <c r="D307" s="5" t="str">
        <f>SenateDrop!F304</f>
        <v>Northeast Hamilton</v>
      </c>
      <c r="F307" s="80">
        <f>SenateDrop!I304</f>
        <v>195.3</v>
      </c>
      <c r="G307" s="80">
        <v>303</v>
      </c>
      <c r="I307" s="79">
        <f>SenateDrop!J304</f>
        <v>6834</v>
      </c>
      <c r="J307" s="79"/>
      <c r="K307" s="79">
        <f>SenateDrop!H304</f>
        <v>6664</v>
      </c>
      <c r="L307" s="79"/>
      <c r="M307" s="79">
        <f>SenateDrop!K304</f>
        <v>170</v>
      </c>
      <c r="N307">
        <f t="shared" si="8"/>
        <v>1</v>
      </c>
      <c r="O307">
        <f t="shared" si="9"/>
        <v>1</v>
      </c>
      <c r="P307">
        <v>1</v>
      </c>
    </row>
    <row r="308" spans="2:16" hidden="1" x14ac:dyDescent="0.3">
      <c r="B308" s="5" t="str">
        <f>SenateDrop!C305</f>
        <v>Guth, Dennis</v>
      </c>
      <c r="D308" s="5" t="str">
        <f>SenateDrop!F305</f>
        <v>North Kossuth</v>
      </c>
      <c r="F308" s="80">
        <f>SenateDrop!I305</f>
        <v>261.60000000000002</v>
      </c>
      <c r="G308" s="80">
        <v>304</v>
      </c>
      <c r="I308" s="79">
        <f>SenateDrop!J305</f>
        <v>6701</v>
      </c>
      <c r="J308" s="79"/>
      <c r="K308" s="79">
        <f>SenateDrop!H305</f>
        <v>6664</v>
      </c>
      <c r="L308" s="79"/>
      <c r="M308" s="79">
        <f>SenateDrop!K305</f>
        <v>37</v>
      </c>
      <c r="N308">
        <f t="shared" si="8"/>
        <v>1</v>
      </c>
      <c r="O308">
        <f t="shared" si="9"/>
        <v>1</v>
      </c>
      <c r="P308">
        <v>1</v>
      </c>
    </row>
    <row r="309" spans="2:16" hidden="1" x14ac:dyDescent="0.3">
      <c r="B309" s="5" t="str">
        <f>SenateDrop!C306</f>
        <v>Guth, Dennis</v>
      </c>
      <c r="D309" s="5" t="str">
        <f>SenateDrop!F306</f>
        <v>West Fork CSD</v>
      </c>
      <c r="F309" s="80">
        <f>SenateDrop!I306</f>
        <v>703.1</v>
      </c>
      <c r="G309" s="80">
        <v>305</v>
      </c>
      <c r="I309" s="79">
        <f>SenateDrop!J306</f>
        <v>6720</v>
      </c>
      <c r="J309" s="79"/>
      <c r="K309" s="79">
        <f>SenateDrop!H306</f>
        <v>6664</v>
      </c>
      <c r="L309" s="79"/>
      <c r="M309" s="79">
        <f>SenateDrop!K306</f>
        <v>56</v>
      </c>
      <c r="N309">
        <f t="shared" si="8"/>
        <v>1</v>
      </c>
      <c r="O309">
        <f t="shared" si="9"/>
        <v>1</v>
      </c>
      <c r="P309">
        <v>1</v>
      </c>
    </row>
    <row r="310" spans="2:16" hidden="1" x14ac:dyDescent="0.3">
      <c r="B310" s="5" t="str">
        <f>SenateDrop!C307</f>
        <v>Guth, Dennis</v>
      </c>
      <c r="D310" s="5" t="str">
        <f>SenateDrop!F307</f>
        <v>Twin Rivers</v>
      </c>
      <c r="F310" s="80">
        <f>SenateDrop!I307</f>
        <v>162</v>
      </c>
      <c r="G310" s="80">
        <v>306</v>
      </c>
      <c r="I310" s="79">
        <f>SenateDrop!J307</f>
        <v>6839</v>
      </c>
      <c r="J310" s="79"/>
      <c r="K310" s="79">
        <f>SenateDrop!H307</f>
        <v>6664</v>
      </c>
      <c r="L310" s="79"/>
      <c r="M310" s="79">
        <f>SenateDrop!K307</f>
        <v>175</v>
      </c>
      <c r="N310">
        <f t="shared" si="8"/>
        <v>1</v>
      </c>
      <c r="O310">
        <f t="shared" si="9"/>
        <v>0</v>
      </c>
      <c r="P310">
        <v>1</v>
      </c>
    </row>
    <row r="311" spans="2:16" hidden="1" x14ac:dyDescent="0.3">
      <c r="B311" s="5" t="str">
        <f>SenateDrop!C308</f>
        <v>Guth, Dennis</v>
      </c>
      <c r="D311" s="5" t="str">
        <f>SenateDrop!F308</f>
        <v>Webster City</v>
      </c>
      <c r="F311" s="80">
        <f>SenateDrop!I308</f>
        <v>1543.7</v>
      </c>
      <c r="G311" s="80">
        <v>307</v>
      </c>
      <c r="I311" s="79">
        <f>SenateDrop!J308</f>
        <v>6664</v>
      </c>
      <c r="J311" s="79"/>
      <c r="K311" s="79">
        <f>SenateDrop!H308</f>
        <v>6664</v>
      </c>
      <c r="L311" s="79"/>
      <c r="M311" s="79">
        <f>SenateDrop!K308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3">
      <c r="B312" s="5" t="str">
        <f>SenateDrop!C309</f>
        <v>Guth, Dennis</v>
      </c>
      <c r="D312" s="5" t="str">
        <f>SenateDrop!F309</f>
        <v>West Bend-Mallard</v>
      </c>
      <c r="F312" s="80">
        <f>SenateDrop!I309</f>
        <v>317.89999999999998</v>
      </c>
      <c r="G312" s="80">
        <v>308</v>
      </c>
      <c r="I312" s="79">
        <f>SenateDrop!J309</f>
        <v>6716</v>
      </c>
      <c r="J312" s="79"/>
      <c r="K312" s="79">
        <f>SenateDrop!H309</f>
        <v>6664</v>
      </c>
      <c r="L312" s="79"/>
      <c r="M312" s="79">
        <f>SenateDrop!K309</f>
        <v>52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3">
      <c r="B313" s="5" t="str">
        <f>SenateDrop!C310</f>
        <v>Hart, Rita</v>
      </c>
      <c r="D313" s="5" t="str">
        <f>SenateDrop!F310</f>
        <v>Calamus-Wheatland</v>
      </c>
      <c r="F313" s="80">
        <f>SenateDrop!I310</f>
        <v>448.7</v>
      </c>
      <c r="G313" s="80">
        <v>309</v>
      </c>
      <c r="I313" s="79">
        <f>SenateDrop!J310</f>
        <v>6723</v>
      </c>
      <c r="J313" s="79"/>
      <c r="K313" s="79">
        <f>SenateDrop!H310</f>
        <v>6664</v>
      </c>
      <c r="L313" s="79"/>
      <c r="M313" s="79">
        <f>SenateDrop!K310</f>
        <v>59</v>
      </c>
      <c r="N313">
        <f t="shared" si="8"/>
        <v>1</v>
      </c>
      <c r="O313">
        <f t="shared" si="9"/>
        <v>1</v>
      </c>
      <c r="P313">
        <v>1</v>
      </c>
    </row>
    <row r="314" spans="2:16" hidden="1" x14ac:dyDescent="0.3">
      <c r="B314" s="5" t="str">
        <f>SenateDrop!C311</f>
        <v>Hart, Rita</v>
      </c>
      <c r="D314" s="5" t="str">
        <f>SenateDrop!F311</f>
        <v>Camanche</v>
      </c>
      <c r="F314" s="80">
        <f>SenateDrop!I311</f>
        <v>861.2</v>
      </c>
      <c r="G314" s="80">
        <v>310</v>
      </c>
      <c r="I314" s="79">
        <f>SenateDrop!J311</f>
        <v>6664</v>
      </c>
      <c r="J314" s="79"/>
      <c r="K314" s="79">
        <f>SenateDrop!H311</f>
        <v>6664</v>
      </c>
      <c r="L314" s="79"/>
      <c r="M314" s="79">
        <f>SenateDrop!K311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3">
      <c r="B315" s="5" t="str">
        <f>SenateDrop!C312</f>
        <v>Hart, Rita</v>
      </c>
      <c r="D315" s="5" t="str">
        <f>SenateDrop!F312</f>
        <v>Central DeWitt</v>
      </c>
      <c r="F315" s="80">
        <f>SenateDrop!I312</f>
        <v>1462.5</v>
      </c>
      <c r="G315" s="80">
        <v>311</v>
      </c>
      <c r="I315" s="79">
        <f>SenateDrop!J312</f>
        <v>6664</v>
      </c>
      <c r="J315" s="79"/>
      <c r="K315" s="79">
        <f>SenateDrop!H312</f>
        <v>6664</v>
      </c>
      <c r="L315" s="79"/>
      <c r="M315" s="79">
        <f>SenateDrop!K312</f>
        <v>0</v>
      </c>
      <c r="N315">
        <f t="shared" si="8"/>
        <v>0</v>
      </c>
      <c r="O315">
        <f t="shared" si="9"/>
        <v>1</v>
      </c>
      <c r="P315">
        <v>1</v>
      </c>
    </row>
    <row r="316" spans="2:16" hidden="1" x14ac:dyDescent="0.3">
      <c r="B316" s="5" t="str">
        <f>SenateDrop!C313</f>
        <v>Hart, Rita</v>
      </c>
      <c r="D316" s="5" t="str">
        <f>SenateDrop!F313</f>
        <v>Clinton</v>
      </c>
      <c r="F316" s="80">
        <f>SenateDrop!I313</f>
        <v>3784.8</v>
      </c>
      <c r="G316" s="80">
        <v>312</v>
      </c>
      <c r="I316" s="79">
        <f>SenateDrop!J313</f>
        <v>6710</v>
      </c>
      <c r="J316" s="79"/>
      <c r="K316" s="79">
        <f>SenateDrop!H313</f>
        <v>6664</v>
      </c>
      <c r="L316" s="79"/>
      <c r="M316" s="79">
        <f>SenateDrop!K313</f>
        <v>46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3">
      <c r="B317" s="5" t="str">
        <f>SenateDrop!C314</f>
        <v>Hart, Rita</v>
      </c>
      <c r="D317" s="5" t="str">
        <f>SenateDrop!F314</f>
        <v>Delwood</v>
      </c>
      <c r="F317" s="80">
        <f>SenateDrop!I314</f>
        <v>191.5</v>
      </c>
      <c r="G317" s="80">
        <v>313</v>
      </c>
      <c r="I317" s="79">
        <f>SenateDrop!J314</f>
        <v>6839</v>
      </c>
      <c r="J317" s="79"/>
      <c r="K317" s="79">
        <f>SenateDrop!H314</f>
        <v>6664</v>
      </c>
      <c r="L317" s="79"/>
      <c r="M317" s="79">
        <f>SenateDrop!K314</f>
        <v>175</v>
      </c>
      <c r="N317">
        <f t="shared" si="8"/>
        <v>1</v>
      </c>
      <c r="O317">
        <f t="shared" si="9"/>
        <v>0</v>
      </c>
      <c r="P317">
        <v>1</v>
      </c>
    </row>
    <row r="318" spans="2:16" hidden="1" x14ac:dyDescent="0.3">
      <c r="B318" s="5" t="str">
        <f>SenateDrop!C315</f>
        <v>Hart, Rita</v>
      </c>
      <c r="D318" s="5" t="str">
        <f>SenateDrop!F315</f>
        <v>Easton Valley</v>
      </c>
      <c r="F318" s="80">
        <f>SenateDrop!I315</f>
        <v>615.5</v>
      </c>
      <c r="G318" s="80">
        <v>314</v>
      </c>
      <c r="I318" s="79">
        <f>SenateDrop!J315</f>
        <v>6664</v>
      </c>
      <c r="J318" s="79"/>
      <c r="K318" s="79">
        <f>SenateDrop!H315</f>
        <v>6664</v>
      </c>
      <c r="L318" s="79"/>
      <c r="M318" s="79">
        <f>SenateDrop!K315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3">
      <c r="B319" s="5" t="str">
        <f>SenateDrop!C316</f>
        <v>Hart, Rita</v>
      </c>
      <c r="D319" s="5" t="str">
        <f>SenateDrop!F316</f>
        <v>Maquoketa</v>
      </c>
      <c r="F319" s="80">
        <f>SenateDrop!I316</f>
        <v>1363.5</v>
      </c>
      <c r="G319" s="80">
        <v>315</v>
      </c>
      <c r="I319" s="79">
        <f>SenateDrop!J316</f>
        <v>6664</v>
      </c>
      <c r="J319" s="79"/>
      <c r="K319" s="79">
        <f>SenateDrop!H316</f>
        <v>6664</v>
      </c>
      <c r="L319" s="79"/>
      <c r="M319" s="79">
        <f>SenateDrop!K316</f>
        <v>0</v>
      </c>
      <c r="N319">
        <f t="shared" si="8"/>
        <v>0</v>
      </c>
      <c r="O319">
        <f t="shared" si="9"/>
        <v>1</v>
      </c>
      <c r="P319">
        <v>1</v>
      </c>
    </row>
    <row r="320" spans="2:16" hidden="1" x14ac:dyDescent="0.3">
      <c r="B320" s="5" t="str">
        <f>SenateDrop!C317</f>
        <v>Hart, Rita</v>
      </c>
      <c r="D320" s="5" t="str">
        <f>SenateDrop!F317</f>
        <v>Midland</v>
      </c>
      <c r="F320" s="80">
        <f>SenateDrop!I317</f>
        <v>552.9</v>
      </c>
      <c r="G320" s="80">
        <v>316</v>
      </c>
      <c r="I320" s="79">
        <f>SenateDrop!J317</f>
        <v>6753</v>
      </c>
      <c r="J320" s="79"/>
      <c r="K320" s="79">
        <f>SenateDrop!H317</f>
        <v>6664</v>
      </c>
      <c r="L320" s="79"/>
      <c r="M320" s="79">
        <f>SenateDrop!K317</f>
        <v>89</v>
      </c>
      <c r="N320">
        <f t="shared" si="8"/>
        <v>1</v>
      </c>
      <c r="O320">
        <f t="shared" si="9"/>
        <v>1</v>
      </c>
      <c r="P320">
        <v>1</v>
      </c>
    </row>
    <row r="321" spans="2:16" hidden="1" x14ac:dyDescent="0.3">
      <c r="B321" s="5" t="str">
        <f>SenateDrop!C318</f>
        <v>Hart, Rita</v>
      </c>
      <c r="D321" s="5" t="str">
        <f>SenateDrop!F318</f>
        <v>Northeast</v>
      </c>
      <c r="F321" s="80">
        <f>SenateDrop!I318</f>
        <v>524.70000000000005</v>
      </c>
      <c r="G321" s="80">
        <v>317</v>
      </c>
      <c r="I321" s="79">
        <f>SenateDrop!J318</f>
        <v>6784</v>
      </c>
      <c r="J321" s="79"/>
      <c r="K321" s="79">
        <f>SenateDrop!H318</f>
        <v>6664</v>
      </c>
      <c r="L321" s="79"/>
      <c r="M321" s="79">
        <f>SenateDrop!K318</f>
        <v>120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3">
      <c r="B322" s="5" t="str">
        <f>SenateDrop!C319</f>
        <v>Hart, Rita</v>
      </c>
      <c r="D322" s="5" t="str">
        <f>SenateDrop!F319</f>
        <v>North Scott</v>
      </c>
      <c r="F322" s="80">
        <f>SenateDrop!I319</f>
        <v>3062.1</v>
      </c>
      <c r="G322" s="80">
        <v>318</v>
      </c>
      <c r="I322" s="79">
        <f>SenateDrop!J319</f>
        <v>6664</v>
      </c>
      <c r="J322" s="79"/>
      <c r="K322" s="79">
        <f>SenateDrop!H319</f>
        <v>6664</v>
      </c>
      <c r="L322" s="79"/>
      <c r="M322" s="79">
        <f>SenateDrop!K319</f>
        <v>0</v>
      </c>
      <c r="N322">
        <f t="shared" si="8"/>
        <v>0</v>
      </c>
      <c r="O322">
        <f t="shared" si="9"/>
        <v>1</v>
      </c>
      <c r="P322">
        <v>1</v>
      </c>
    </row>
    <row r="323" spans="2:16" hidden="1" x14ac:dyDescent="0.3">
      <c r="B323" s="5" t="str">
        <f>SenateDrop!C320</f>
        <v>Hart, Rita</v>
      </c>
      <c r="D323" s="5" t="str">
        <f>SenateDrop!F320</f>
        <v>Pleasant Valley</v>
      </c>
      <c r="F323" s="80">
        <f>SenateDrop!I320</f>
        <v>4745.5</v>
      </c>
      <c r="G323" s="80">
        <v>319</v>
      </c>
      <c r="I323" s="79">
        <f>SenateDrop!J320</f>
        <v>6797</v>
      </c>
      <c r="J323" s="79"/>
      <c r="K323" s="79">
        <f>SenateDrop!H320</f>
        <v>6664</v>
      </c>
      <c r="L323" s="79"/>
      <c r="M323" s="79">
        <f>SenateDrop!K320</f>
        <v>133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3">
      <c r="B324" s="5" t="str">
        <f>SenateDrop!C321</f>
        <v>Hogg, Robert</v>
      </c>
      <c r="D324" s="5" t="str">
        <f>SenateDrop!F321</f>
        <v>Cedar Rapids</v>
      </c>
      <c r="F324" s="80">
        <f>SenateDrop!I321</f>
        <v>17091.7</v>
      </c>
      <c r="G324" s="80">
        <v>320</v>
      </c>
      <c r="I324" s="79">
        <f>SenateDrop!J321</f>
        <v>6664</v>
      </c>
      <c r="J324" s="79"/>
      <c r="K324" s="79">
        <f>SenateDrop!H321</f>
        <v>6664</v>
      </c>
      <c r="L324" s="79"/>
      <c r="M324" s="79">
        <f>SenateDrop!K321</f>
        <v>0</v>
      </c>
      <c r="N324">
        <f t="shared" si="8"/>
        <v>0</v>
      </c>
      <c r="O324">
        <f t="shared" si="9"/>
        <v>1</v>
      </c>
      <c r="P324">
        <v>1</v>
      </c>
    </row>
    <row r="325" spans="2:16" hidden="1" x14ac:dyDescent="0.3">
      <c r="B325" s="5" t="str">
        <f>SenateDrop!C322</f>
        <v>Hogg, Robert</v>
      </c>
      <c r="D325" s="5" t="str">
        <f>SenateDrop!F322</f>
        <v>College</v>
      </c>
      <c r="F325" s="80">
        <f>SenateDrop!I322</f>
        <v>5086.6000000000004</v>
      </c>
      <c r="G325" s="80">
        <v>321</v>
      </c>
      <c r="I325" s="79">
        <f>SenateDrop!J322</f>
        <v>6664</v>
      </c>
      <c r="J325" s="79"/>
      <c r="K325" s="79">
        <f>SenateDrop!H322</f>
        <v>6664</v>
      </c>
      <c r="L325" s="79"/>
      <c r="M325" s="79">
        <f>SenateDrop!K322</f>
        <v>0</v>
      </c>
      <c r="N325">
        <f t="shared" si="8"/>
        <v>0</v>
      </c>
      <c r="O325">
        <f t="shared" si="9"/>
        <v>1</v>
      </c>
      <c r="P325">
        <v>1</v>
      </c>
    </row>
    <row r="326" spans="2:16" hidden="1" x14ac:dyDescent="0.3">
      <c r="B326" s="5" t="str">
        <f>SenateDrop!C323</f>
        <v>Hogg, Robert</v>
      </c>
      <c r="D326" s="5" t="str">
        <f>SenateDrop!F323</f>
        <v>Linn-Mar</v>
      </c>
      <c r="F326" s="80">
        <f>SenateDrop!I323</f>
        <v>7312.5</v>
      </c>
      <c r="G326" s="80">
        <v>322</v>
      </c>
      <c r="I326" s="79">
        <f>SenateDrop!J323</f>
        <v>6665</v>
      </c>
      <c r="J326" s="79"/>
      <c r="K326" s="79">
        <f>SenateDrop!H323</f>
        <v>6664</v>
      </c>
      <c r="L326" s="79"/>
      <c r="M326" s="79">
        <f>SenateDrop!K323</f>
        <v>1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3">
      <c r="B327" s="5" t="str">
        <f>SenateDrop!C324</f>
        <v>Hogg, Robert</v>
      </c>
      <c r="D327" s="5" t="str">
        <f>SenateDrop!F324</f>
        <v>Mount Vernon</v>
      </c>
      <c r="F327" s="80">
        <f>SenateDrop!I324</f>
        <v>1124.2</v>
      </c>
      <c r="G327" s="80">
        <v>323</v>
      </c>
      <c r="I327" s="79">
        <f>SenateDrop!J324</f>
        <v>6664</v>
      </c>
      <c r="J327" s="79"/>
      <c r="K327" s="79">
        <f>SenateDrop!H324</f>
        <v>6664</v>
      </c>
      <c r="L327" s="79"/>
      <c r="M327" s="79">
        <f>SenateDrop!K324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3">
      <c r="B328" s="5" t="str">
        <f>SenateDrop!C325</f>
        <v>Horn, Wally</v>
      </c>
      <c r="D328" s="5" t="str">
        <f>SenateDrop!F325</f>
        <v>Cedar Rapids</v>
      </c>
      <c r="F328" s="80">
        <f>SenateDrop!I325</f>
        <v>17091.7</v>
      </c>
      <c r="G328" s="80">
        <v>324</v>
      </c>
      <c r="I328" s="79">
        <f>SenateDrop!J325</f>
        <v>6664</v>
      </c>
      <c r="J328" s="79"/>
      <c r="K328" s="79">
        <f>SenateDrop!H325</f>
        <v>6664</v>
      </c>
      <c r="L328" s="79"/>
      <c r="M328" s="79">
        <f>SenateDrop!K325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3">
      <c r="B329" s="5" t="str">
        <f>SenateDrop!C326</f>
        <v>Horn, Wally</v>
      </c>
      <c r="D329" s="5" t="str">
        <f>SenateDrop!F326</f>
        <v>College</v>
      </c>
      <c r="F329" s="80">
        <f>SenateDrop!I326</f>
        <v>5086.6000000000004</v>
      </c>
      <c r="G329" s="80">
        <v>325</v>
      </c>
      <c r="I329" s="79">
        <f>SenateDrop!J326</f>
        <v>6664</v>
      </c>
      <c r="J329" s="79"/>
      <c r="K329" s="79">
        <f>SenateDrop!H326</f>
        <v>6664</v>
      </c>
      <c r="L329" s="79"/>
      <c r="M329" s="79">
        <f>SenateDrop!K326</f>
        <v>0</v>
      </c>
      <c r="N329">
        <f t="shared" si="10"/>
        <v>0</v>
      </c>
      <c r="O329">
        <f t="shared" si="11"/>
        <v>1</v>
      </c>
      <c r="P329">
        <v>1</v>
      </c>
    </row>
    <row r="330" spans="2:16" hidden="1" x14ac:dyDescent="0.3">
      <c r="B330" s="5" t="str">
        <f>SenateDrop!C327</f>
        <v>Jochum, Pam</v>
      </c>
      <c r="D330" s="5" t="str">
        <f>SenateDrop!F327</f>
        <v>Dubuque</v>
      </c>
      <c r="F330" s="80">
        <f>SenateDrop!I327</f>
        <v>10555.8</v>
      </c>
      <c r="G330" s="80">
        <v>326</v>
      </c>
      <c r="I330" s="79">
        <f>SenateDrop!J327</f>
        <v>6671</v>
      </c>
      <c r="J330" s="79"/>
      <c r="K330" s="79">
        <f>SenateDrop!H327</f>
        <v>6664</v>
      </c>
      <c r="L330" s="79"/>
      <c r="M330" s="79">
        <f>SenateDrop!K327</f>
        <v>7</v>
      </c>
      <c r="N330">
        <f t="shared" si="10"/>
        <v>1</v>
      </c>
      <c r="O330">
        <f t="shared" si="11"/>
        <v>1</v>
      </c>
      <c r="P330">
        <v>1</v>
      </c>
    </row>
    <row r="331" spans="2:16" hidden="1" x14ac:dyDescent="0.3">
      <c r="B331" s="5" t="str">
        <f>SenateDrop!C328</f>
        <v>Johnson, Craig</v>
      </c>
      <c r="D331" s="5" t="str">
        <f>SenateDrop!F328</f>
        <v>Cedar Falls</v>
      </c>
      <c r="F331" s="80">
        <f>SenateDrop!I328</f>
        <v>5146.8</v>
      </c>
      <c r="G331" s="80">
        <v>327</v>
      </c>
      <c r="I331" s="79">
        <f>SenateDrop!J328</f>
        <v>6671</v>
      </c>
      <c r="J331" s="79"/>
      <c r="K331" s="79">
        <f>SenateDrop!H328</f>
        <v>6664</v>
      </c>
      <c r="L331" s="79"/>
      <c r="M331" s="79">
        <f>SenateDrop!K328</f>
        <v>7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3">
      <c r="B332" s="5" t="str">
        <f>SenateDrop!C329</f>
        <v>Johnson, Craig</v>
      </c>
      <c r="D332" s="5" t="str">
        <f>SenateDrop!F329</f>
        <v>Denver</v>
      </c>
      <c r="F332" s="80">
        <f>SenateDrop!I329</f>
        <v>716</v>
      </c>
      <c r="G332" s="80">
        <v>328</v>
      </c>
      <c r="I332" s="79">
        <f>SenateDrop!J329</f>
        <v>6664</v>
      </c>
      <c r="J332" s="79"/>
      <c r="K332" s="79">
        <f>SenateDrop!H329</f>
        <v>6664</v>
      </c>
      <c r="L332" s="79"/>
      <c r="M332" s="79">
        <f>SenateDrop!K329</f>
        <v>0</v>
      </c>
      <c r="N332">
        <f t="shared" si="10"/>
        <v>0</v>
      </c>
      <c r="O332">
        <f t="shared" si="11"/>
        <v>1</v>
      </c>
      <c r="P332">
        <v>1</v>
      </c>
    </row>
    <row r="333" spans="2:16" hidden="1" x14ac:dyDescent="0.3">
      <c r="B333" s="5" t="str">
        <f>SenateDrop!C330</f>
        <v>Johnson, Craig</v>
      </c>
      <c r="D333" s="5" t="str">
        <f>SenateDrop!F330</f>
        <v>Dike-New Hartford</v>
      </c>
      <c r="F333" s="80">
        <f>SenateDrop!I330</f>
        <v>885.2</v>
      </c>
      <c r="G333" s="80">
        <v>329</v>
      </c>
      <c r="I333" s="79">
        <f>SenateDrop!J330</f>
        <v>6664</v>
      </c>
      <c r="J333" s="79"/>
      <c r="K333" s="79">
        <f>SenateDrop!H330</f>
        <v>6664</v>
      </c>
      <c r="L333" s="79"/>
      <c r="M333" s="79">
        <f>SenateDrop!K330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3">
      <c r="B334" s="5" t="str">
        <f>SenateDrop!C331</f>
        <v>Johnson, Craig</v>
      </c>
      <c r="D334" s="5" t="str">
        <f>SenateDrop!F331</f>
        <v>Dunkerton</v>
      </c>
      <c r="F334" s="80">
        <f>SenateDrop!I331</f>
        <v>418.6</v>
      </c>
      <c r="G334" s="80">
        <v>330</v>
      </c>
      <c r="I334" s="79">
        <f>SenateDrop!J331</f>
        <v>6664</v>
      </c>
      <c r="J334" s="79"/>
      <c r="K334" s="79">
        <f>SenateDrop!H331</f>
        <v>6664</v>
      </c>
      <c r="L334" s="79"/>
      <c r="M334" s="79">
        <f>SenateDrop!K331</f>
        <v>0</v>
      </c>
      <c r="N334">
        <f t="shared" si="10"/>
        <v>0</v>
      </c>
      <c r="O334">
        <f t="shared" si="11"/>
        <v>1</v>
      </c>
      <c r="P334">
        <v>1</v>
      </c>
    </row>
    <row r="335" spans="2:16" hidden="1" x14ac:dyDescent="0.3">
      <c r="B335" s="5" t="str">
        <f>SenateDrop!C332</f>
        <v>Johnson, Craig</v>
      </c>
      <c r="D335" s="5" t="str">
        <f>SenateDrop!F332</f>
        <v>Union</v>
      </c>
      <c r="F335" s="80">
        <f>SenateDrop!I332</f>
        <v>1102.4000000000001</v>
      </c>
      <c r="G335" s="80">
        <v>331</v>
      </c>
      <c r="I335" s="79">
        <f>SenateDrop!J332</f>
        <v>6746</v>
      </c>
      <c r="J335" s="79"/>
      <c r="K335" s="79">
        <f>SenateDrop!H332</f>
        <v>6664</v>
      </c>
      <c r="L335" s="79"/>
      <c r="M335" s="79">
        <f>SenateDrop!K332</f>
        <v>82</v>
      </c>
      <c r="N335">
        <f t="shared" si="10"/>
        <v>1</v>
      </c>
      <c r="O335">
        <f t="shared" si="11"/>
        <v>1</v>
      </c>
      <c r="P335">
        <v>1</v>
      </c>
    </row>
    <row r="336" spans="2:16" hidden="1" x14ac:dyDescent="0.3">
      <c r="B336" s="5" t="str">
        <f>SenateDrop!C333</f>
        <v>Johnson, Craig</v>
      </c>
      <c r="D336" s="5" t="str">
        <f>SenateDrop!F333</f>
        <v>East Buchanan</v>
      </c>
      <c r="F336" s="80">
        <f>SenateDrop!I333</f>
        <v>582.6</v>
      </c>
      <c r="G336" s="80">
        <v>332</v>
      </c>
      <c r="I336" s="79">
        <f>SenateDrop!J333</f>
        <v>6664</v>
      </c>
      <c r="J336" s="79"/>
      <c r="K336" s="79">
        <f>SenateDrop!H333</f>
        <v>6664</v>
      </c>
      <c r="L336" s="79"/>
      <c r="M336" s="79">
        <f>SenateDrop!K333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3">
      <c r="B337" s="5" t="str">
        <f>SenateDrop!C334</f>
        <v>Johnson, Craig</v>
      </c>
      <c r="D337" s="5" t="str">
        <f>SenateDrop!F334</f>
        <v>Independence</v>
      </c>
      <c r="F337" s="80">
        <f>SenateDrop!I334</f>
        <v>1412</v>
      </c>
      <c r="G337" s="80">
        <v>333</v>
      </c>
      <c r="I337" s="79">
        <f>SenateDrop!J334</f>
        <v>6664</v>
      </c>
      <c r="J337" s="79"/>
      <c r="K337" s="79">
        <f>SenateDrop!H334</f>
        <v>6664</v>
      </c>
      <c r="L337" s="79"/>
      <c r="M337" s="79">
        <f>SenateDrop!K334</f>
        <v>0</v>
      </c>
      <c r="N337">
        <f t="shared" si="10"/>
        <v>0</v>
      </c>
      <c r="O337">
        <f t="shared" si="11"/>
        <v>1</v>
      </c>
      <c r="P337">
        <v>1</v>
      </c>
    </row>
    <row r="338" spans="2:16" hidden="1" x14ac:dyDescent="0.3">
      <c r="B338" s="5" t="str">
        <f>SenateDrop!C335</f>
        <v>Johnson, Craig</v>
      </c>
      <c r="D338" s="5" t="str">
        <f>SenateDrop!F335</f>
        <v>Janesville Consolidated</v>
      </c>
      <c r="F338" s="80">
        <f>SenateDrop!I335</f>
        <v>389.2</v>
      </c>
      <c r="G338" s="80">
        <v>334</v>
      </c>
      <c r="I338" s="79">
        <f>SenateDrop!J335</f>
        <v>6739</v>
      </c>
      <c r="J338" s="79"/>
      <c r="K338" s="79">
        <f>SenateDrop!H335</f>
        <v>6664</v>
      </c>
      <c r="L338" s="79"/>
      <c r="M338" s="79">
        <f>SenateDrop!K335</f>
        <v>75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3">
      <c r="B339" s="5" t="str">
        <f>SenateDrop!C336</f>
        <v>Johnson, Craig</v>
      </c>
      <c r="D339" s="5" t="str">
        <f>SenateDrop!F336</f>
        <v>Jesup</v>
      </c>
      <c r="F339" s="80">
        <f>SenateDrop!I336</f>
        <v>886</v>
      </c>
      <c r="G339" s="80">
        <v>335</v>
      </c>
      <c r="I339" s="79">
        <f>SenateDrop!J336</f>
        <v>6664</v>
      </c>
      <c r="J339" s="79"/>
      <c r="K339" s="79">
        <f>SenateDrop!H336</f>
        <v>6664</v>
      </c>
      <c r="L339" s="79"/>
      <c r="M339" s="79">
        <f>SenateDrop!K336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3">
      <c r="B340" s="5" t="str">
        <f>SenateDrop!C337</f>
        <v>Johnson, Craig</v>
      </c>
      <c r="D340" s="5" t="str">
        <f>SenateDrop!F337</f>
        <v>Nashua-Plainfield</v>
      </c>
      <c r="F340" s="80">
        <f>SenateDrop!I337</f>
        <v>623.29999999999995</v>
      </c>
      <c r="G340" s="80">
        <v>336</v>
      </c>
      <c r="I340" s="79">
        <f>SenateDrop!J337</f>
        <v>6776</v>
      </c>
      <c r="J340" s="79"/>
      <c r="K340" s="79">
        <f>SenateDrop!H337</f>
        <v>6664</v>
      </c>
      <c r="L340" s="79"/>
      <c r="M340" s="79">
        <f>SenateDrop!K337</f>
        <v>112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3">
      <c r="B341" s="5" t="str">
        <f>SenateDrop!C338</f>
        <v>Johnson, Craig</v>
      </c>
      <c r="D341" s="5" t="str">
        <f>SenateDrop!F338</f>
        <v>North Fayette</v>
      </c>
      <c r="F341" s="80">
        <f>SenateDrop!I338</f>
        <v>753.7</v>
      </c>
      <c r="G341" s="80">
        <v>337</v>
      </c>
      <c r="I341" s="79">
        <f>SenateDrop!J338</f>
        <v>6786</v>
      </c>
      <c r="J341" s="79"/>
      <c r="K341" s="79">
        <f>SenateDrop!H338</f>
        <v>6664</v>
      </c>
      <c r="L341" s="79"/>
      <c r="M341" s="79">
        <f>SenateDrop!K338</f>
        <v>122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3">
      <c r="B342" s="5" t="str">
        <f>SenateDrop!C339</f>
        <v>Johnson, Craig</v>
      </c>
      <c r="D342" s="5" t="str">
        <f>SenateDrop!F339</f>
        <v>Oelwein</v>
      </c>
      <c r="F342" s="80">
        <f>SenateDrop!I339</f>
        <v>1282.2</v>
      </c>
      <c r="G342" s="80">
        <v>338</v>
      </c>
      <c r="I342" s="79">
        <f>SenateDrop!J339</f>
        <v>6705</v>
      </c>
      <c r="J342" s="79"/>
      <c r="K342" s="79">
        <f>SenateDrop!H339</f>
        <v>6664</v>
      </c>
      <c r="L342" s="79"/>
      <c r="M342" s="79">
        <f>SenateDrop!K339</f>
        <v>41</v>
      </c>
      <c r="N342">
        <f t="shared" si="10"/>
        <v>1</v>
      </c>
      <c r="O342">
        <f t="shared" si="11"/>
        <v>1</v>
      </c>
      <c r="P342">
        <v>1</v>
      </c>
    </row>
    <row r="343" spans="2:16" hidden="1" x14ac:dyDescent="0.3">
      <c r="B343" s="5" t="str">
        <f>SenateDrop!C340</f>
        <v>Johnson, Craig</v>
      </c>
      <c r="D343" s="5" t="str">
        <f>SenateDrop!F340</f>
        <v>Starmont</v>
      </c>
      <c r="F343" s="80">
        <f>SenateDrop!I340</f>
        <v>633.4</v>
      </c>
      <c r="G343" s="80">
        <v>339</v>
      </c>
      <c r="I343" s="79">
        <f>SenateDrop!J340</f>
        <v>6678</v>
      </c>
      <c r="J343" s="79"/>
      <c r="K343" s="79">
        <f>SenateDrop!H340</f>
        <v>6664</v>
      </c>
      <c r="L343" s="79"/>
      <c r="M343" s="79">
        <f>SenateDrop!K340</f>
        <v>14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3">
      <c r="B344" s="5" t="str">
        <f>SenateDrop!C341</f>
        <v>Johnson, Craig</v>
      </c>
      <c r="D344" s="5" t="str">
        <f>SenateDrop!F341</f>
        <v>Sumner-Fredericksburg</v>
      </c>
      <c r="F344" s="80">
        <f>SenateDrop!I341</f>
        <v>821.4</v>
      </c>
      <c r="G344" s="80">
        <v>340</v>
      </c>
      <c r="I344" s="79">
        <f>SenateDrop!J341</f>
        <v>6664</v>
      </c>
      <c r="J344" s="79"/>
      <c r="K344" s="79">
        <f>SenateDrop!H341</f>
        <v>6664</v>
      </c>
      <c r="L344" s="79"/>
      <c r="M344" s="79">
        <f>SenateDrop!K341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3">
      <c r="B345" s="5" t="str">
        <f>SenateDrop!C342</f>
        <v>Johnson, Craig</v>
      </c>
      <c r="D345" s="5" t="str">
        <f>SenateDrop!F342</f>
        <v>Tripoli</v>
      </c>
      <c r="F345" s="80">
        <f>SenateDrop!I342</f>
        <v>437</v>
      </c>
      <c r="G345" s="80">
        <v>341</v>
      </c>
      <c r="I345" s="79">
        <f>SenateDrop!J342</f>
        <v>6703</v>
      </c>
      <c r="J345" s="79"/>
      <c r="K345" s="79">
        <f>SenateDrop!H342</f>
        <v>6664</v>
      </c>
      <c r="L345" s="79"/>
      <c r="M345" s="79">
        <f>SenateDrop!K342</f>
        <v>39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3">
      <c r="B346" s="5" t="str">
        <f>SenateDrop!C343</f>
        <v>Johnson, Craig</v>
      </c>
      <c r="D346" s="5" t="str">
        <f>SenateDrop!F343</f>
        <v>Valley</v>
      </c>
      <c r="F346" s="80">
        <f>SenateDrop!I343</f>
        <v>376.2</v>
      </c>
      <c r="G346" s="80">
        <v>342</v>
      </c>
      <c r="I346" s="79">
        <f>SenateDrop!J343</f>
        <v>6687</v>
      </c>
      <c r="J346" s="79"/>
      <c r="K346" s="79">
        <f>SenateDrop!H343</f>
        <v>6664</v>
      </c>
      <c r="L346" s="79"/>
      <c r="M346" s="79">
        <f>SenateDrop!K343</f>
        <v>23</v>
      </c>
      <c r="N346">
        <f t="shared" si="10"/>
        <v>1</v>
      </c>
      <c r="O346">
        <f t="shared" si="11"/>
        <v>1</v>
      </c>
      <c r="P346">
        <v>1</v>
      </c>
    </row>
    <row r="347" spans="2:16" hidden="1" x14ac:dyDescent="0.3">
      <c r="B347" s="5" t="str">
        <f>SenateDrop!C344</f>
        <v>Johnson, Craig</v>
      </c>
      <c r="D347" s="5" t="str">
        <f>SenateDrop!F344</f>
        <v>Vinton-Shellsburg</v>
      </c>
      <c r="F347" s="80">
        <f>SenateDrop!I344</f>
        <v>1534.5</v>
      </c>
      <c r="G347" s="80">
        <v>343</v>
      </c>
      <c r="I347" s="79">
        <f>SenateDrop!J344</f>
        <v>6664</v>
      </c>
      <c r="J347" s="79"/>
      <c r="K347" s="79">
        <f>SenateDrop!H344</f>
        <v>6664</v>
      </c>
      <c r="L347" s="79"/>
      <c r="M347" s="79">
        <f>SenateDrop!K344</f>
        <v>0</v>
      </c>
      <c r="N347">
        <f t="shared" si="10"/>
        <v>0</v>
      </c>
      <c r="O347">
        <f t="shared" si="11"/>
        <v>1</v>
      </c>
      <c r="P347">
        <v>1</v>
      </c>
    </row>
    <row r="348" spans="2:16" hidden="1" x14ac:dyDescent="0.3">
      <c r="B348" s="5" t="str">
        <f>SenateDrop!C345</f>
        <v>Johnson, Craig</v>
      </c>
      <c r="D348" s="5" t="str">
        <f>SenateDrop!F345</f>
        <v>Wapsie Valley</v>
      </c>
      <c r="F348" s="80">
        <f>SenateDrop!I345</f>
        <v>672</v>
      </c>
      <c r="G348" s="80">
        <v>344</v>
      </c>
      <c r="I348" s="79">
        <f>SenateDrop!J345</f>
        <v>6710</v>
      </c>
      <c r="J348" s="79"/>
      <c r="K348" s="79">
        <f>SenateDrop!H345</f>
        <v>6664</v>
      </c>
      <c r="L348" s="79"/>
      <c r="M348" s="79">
        <f>SenateDrop!K345</f>
        <v>46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3">
      <c r="B349" s="5" t="str">
        <f>SenateDrop!C346</f>
        <v>Johnson, Craig</v>
      </c>
      <c r="D349" s="5" t="str">
        <f>SenateDrop!F346</f>
        <v>Waterloo</v>
      </c>
      <c r="F349" s="80">
        <f>SenateDrop!I346</f>
        <v>10834.9</v>
      </c>
      <c r="G349" s="80">
        <v>345</v>
      </c>
      <c r="I349" s="79">
        <f>SenateDrop!J346</f>
        <v>6664</v>
      </c>
      <c r="J349" s="79"/>
      <c r="K349" s="79">
        <f>SenateDrop!H346</f>
        <v>6664</v>
      </c>
      <c r="L349" s="79"/>
      <c r="M349" s="79">
        <f>SenateDrop!K346</f>
        <v>0</v>
      </c>
      <c r="N349">
        <f t="shared" si="10"/>
        <v>0</v>
      </c>
      <c r="O349">
        <f t="shared" si="11"/>
        <v>1</v>
      </c>
      <c r="P349">
        <v>1</v>
      </c>
    </row>
    <row r="350" spans="2:16" hidden="1" x14ac:dyDescent="0.3">
      <c r="B350" s="5" t="str">
        <f>SenateDrop!C347</f>
        <v>Johnson, Craig</v>
      </c>
      <c r="D350" s="5" t="str">
        <f>SenateDrop!F347</f>
        <v>Waverly-Shell Rock</v>
      </c>
      <c r="F350" s="80">
        <f>SenateDrop!I347</f>
        <v>2025.4</v>
      </c>
      <c r="G350" s="80">
        <v>346</v>
      </c>
      <c r="I350" s="79">
        <f>SenateDrop!J347</f>
        <v>6664</v>
      </c>
      <c r="J350" s="79"/>
      <c r="K350" s="79">
        <f>SenateDrop!H347</f>
        <v>6664</v>
      </c>
      <c r="L350" s="79"/>
      <c r="M350" s="79">
        <f>SenateDrop!K347</f>
        <v>0</v>
      </c>
      <c r="N350">
        <f t="shared" si="10"/>
        <v>0</v>
      </c>
      <c r="O350">
        <f t="shared" si="11"/>
        <v>1</v>
      </c>
      <c r="P350">
        <v>1</v>
      </c>
    </row>
    <row r="351" spans="2:16" hidden="1" x14ac:dyDescent="0.3">
      <c r="B351" s="5" t="str">
        <f>SenateDrop!C348</f>
        <v>Johnson, Craig</v>
      </c>
      <c r="D351" s="5" t="str">
        <f>SenateDrop!F348</f>
        <v>West Central</v>
      </c>
      <c r="F351" s="80">
        <f>SenateDrop!I348</f>
        <v>257.2</v>
      </c>
      <c r="G351" s="80">
        <v>347</v>
      </c>
      <c r="I351" s="79">
        <f>SenateDrop!J348</f>
        <v>6664</v>
      </c>
      <c r="J351" s="79"/>
      <c r="K351" s="79">
        <f>SenateDrop!H348</f>
        <v>6664</v>
      </c>
      <c r="L351" s="79"/>
      <c r="M351" s="79">
        <f>SenateDrop!K348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3">
      <c r="B352" s="5" t="str">
        <f>SenateDrop!C349</f>
        <v>Johnson, David</v>
      </c>
      <c r="D352" s="5" t="str">
        <f>SenateDrop!F349</f>
        <v>North Union</v>
      </c>
      <c r="F352" s="80">
        <f>SenateDrop!I349</f>
        <v>421.1</v>
      </c>
      <c r="G352" s="80">
        <v>348</v>
      </c>
      <c r="I352" s="79">
        <f>SenateDrop!J349</f>
        <v>6734</v>
      </c>
      <c r="J352" s="79"/>
      <c r="K352" s="79">
        <f>SenateDrop!H349</f>
        <v>6664</v>
      </c>
      <c r="L352" s="79"/>
      <c r="M352" s="79">
        <f>SenateDrop!K349</f>
        <v>70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3">
      <c r="B353" s="5" t="str">
        <f>SenateDrop!C350</f>
        <v>Johnson, David</v>
      </c>
      <c r="D353" s="5" t="str">
        <f>SenateDrop!F350</f>
        <v>Boyden-Hull</v>
      </c>
      <c r="F353" s="80">
        <f>SenateDrop!I350</f>
        <v>603.79999999999995</v>
      </c>
      <c r="G353" s="80">
        <v>349</v>
      </c>
      <c r="I353" s="79">
        <f>SenateDrop!J350</f>
        <v>6664</v>
      </c>
      <c r="J353" s="79"/>
      <c r="K353" s="79">
        <f>SenateDrop!H350</f>
        <v>6664</v>
      </c>
      <c r="L353" s="79"/>
      <c r="M353" s="79">
        <f>SenateDrop!K350</f>
        <v>0</v>
      </c>
      <c r="N353">
        <f t="shared" si="10"/>
        <v>0</v>
      </c>
      <c r="O353">
        <f t="shared" si="11"/>
        <v>1</v>
      </c>
      <c r="P353">
        <v>1</v>
      </c>
    </row>
    <row r="354" spans="2:16" hidden="1" x14ac:dyDescent="0.3">
      <c r="B354" s="5" t="str">
        <f>SenateDrop!C351</f>
        <v>Johnson, David</v>
      </c>
      <c r="D354" s="5" t="str">
        <f>SenateDrop!F351</f>
        <v>Central Lyon</v>
      </c>
      <c r="F354" s="80">
        <f>SenateDrop!I351</f>
        <v>751.4</v>
      </c>
      <c r="G354" s="80">
        <v>350</v>
      </c>
      <c r="I354" s="79">
        <f>SenateDrop!J351</f>
        <v>6664</v>
      </c>
      <c r="J354" s="79"/>
      <c r="K354" s="79">
        <f>SenateDrop!H351</f>
        <v>6664</v>
      </c>
      <c r="L354" s="79"/>
      <c r="M354" s="79">
        <f>SenateDrop!K351</f>
        <v>0</v>
      </c>
      <c r="N354">
        <f t="shared" si="10"/>
        <v>0</v>
      </c>
      <c r="O354">
        <f t="shared" si="11"/>
        <v>1</v>
      </c>
      <c r="P354">
        <v>1</v>
      </c>
    </row>
    <row r="355" spans="2:16" hidden="1" x14ac:dyDescent="0.3">
      <c r="B355" s="5" t="str">
        <f>SenateDrop!C352</f>
        <v>Johnson, David</v>
      </c>
      <c r="D355" s="5" t="str">
        <f>SenateDrop!F352</f>
        <v>Clay Central-Everly</v>
      </c>
      <c r="F355" s="80">
        <f>SenateDrop!I352</f>
        <v>348</v>
      </c>
      <c r="G355" s="80">
        <v>351</v>
      </c>
      <c r="I355" s="79">
        <f>SenateDrop!J352</f>
        <v>6792</v>
      </c>
      <c r="J355" s="79"/>
      <c r="K355" s="79">
        <f>SenateDrop!H352</f>
        <v>6664</v>
      </c>
      <c r="L355" s="79"/>
      <c r="M355" s="79">
        <f>SenateDrop!K352</f>
        <v>128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3">
      <c r="B356" s="5" t="str">
        <f>SenateDrop!C353</f>
        <v>Johnson, David</v>
      </c>
      <c r="D356" s="5" t="str">
        <f>SenateDrop!F353</f>
        <v>Emmetsburg</v>
      </c>
      <c r="F356" s="80">
        <f>SenateDrop!I353</f>
        <v>698.3</v>
      </c>
      <c r="G356" s="80">
        <v>352</v>
      </c>
      <c r="I356" s="79">
        <f>SenateDrop!J353</f>
        <v>6787</v>
      </c>
      <c r="J356" s="79"/>
      <c r="K356" s="79">
        <f>SenateDrop!H353</f>
        <v>6664</v>
      </c>
      <c r="L356" s="79"/>
      <c r="M356" s="79">
        <f>SenateDrop!K353</f>
        <v>123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3">
      <c r="B357" s="5" t="str">
        <f>SenateDrop!C354</f>
        <v>Johnson, David</v>
      </c>
      <c r="D357" s="5" t="str">
        <f>SenateDrop!F354</f>
        <v>Estherville Lincoln</v>
      </c>
      <c r="F357" s="80">
        <f>SenateDrop!I354</f>
        <v>1376.9</v>
      </c>
      <c r="G357" s="80">
        <v>353</v>
      </c>
      <c r="I357" s="79">
        <f>SenateDrop!J354</f>
        <v>6682</v>
      </c>
      <c r="J357" s="79"/>
      <c r="K357" s="79">
        <f>SenateDrop!H354</f>
        <v>6664</v>
      </c>
      <c r="L357" s="79"/>
      <c r="M357" s="79">
        <f>SenateDrop!K354</f>
        <v>18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3">
      <c r="B358" s="5" t="str">
        <f>SenateDrop!C355</f>
        <v>Johnson, David</v>
      </c>
      <c r="D358" s="5" t="str">
        <f>SenateDrop!F355</f>
        <v>George-Little Rock</v>
      </c>
      <c r="F358" s="80">
        <f>SenateDrop!I355</f>
        <v>459</v>
      </c>
      <c r="G358" s="80">
        <v>354</v>
      </c>
      <c r="I358" s="79">
        <f>SenateDrop!J355</f>
        <v>6664</v>
      </c>
      <c r="J358" s="79"/>
      <c r="K358" s="79">
        <f>SenateDrop!H355</f>
        <v>6664</v>
      </c>
      <c r="L358" s="79"/>
      <c r="M358" s="79">
        <f>SenateDrop!K355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3">
      <c r="B359" s="5" t="str">
        <f>SenateDrop!C356</f>
        <v>Johnson, David</v>
      </c>
      <c r="D359" s="5" t="str">
        <f>SenateDrop!F356</f>
        <v>Graettinger-Terril</v>
      </c>
      <c r="F359" s="80">
        <f>SenateDrop!I356</f>
        <v>376</v>
      </c>
      <c r="G359" s="80">
        <v>355</v>
      </c>
      <c r="I359" s="79">
        <f>SenateDrop!J356</f>
        <v>6679</v>
      </c>
      <c r="J359" s="79"/>
      <c r="K359" s="79">
        <f>SenateDrop!H356</f>
        <v>6664</v>
      </c>
      <c r="L359" s="79"/>
      <c r="M359" s="79">
        <f>SenateDrop!K356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3">
      <c r="B360" s="5" t="str">
        <f>SenateDrop!C357</f>
        <v>Johnson, David</v>
      </c>
      <c r="D360" s="5" t="str">
        <f>SenateDrop!F357</f>
        <v>Harris-Lake Park</v>
      </c>
      <c r="F360" s="80">
        <f>SenateDrop!I357</f>
        <v>300.10000000000002</v>
      </c>
      <c r="G360" s="80">
        <v>356</v>
      </c>
      <c r="I360" s="79">
        <f>SenateDrop!J357</f>
        <v>6735</v>
      </c>
      <c r="J360" s="79"/>
      <c r="K360" s="79">
        <f>SenateDrop!H357</f>
        <v>6664</v>
      </c>
      <c r="L360" s="79"/>
      <c r="M360" s="79">
        <f>SenateDrop!K357</f>
        <v>71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3">
      <c r="B361" s="5" t="str">
        <f>SenateDrop!C358</f>
        <v>Johnson, David</v>
      </c>
      <c r="D361" s="5" t="str">
        <f>SenateDrop!F358</f>
        <v>Hartley-Melvin-Sanborn</v>
      </c>
      <c r="F361" s="80">
        <f>SenateDrop!I358</f>
        <v>637.6</v>
      </c>
      <c r="G361" s="80">
        <v>357</v>
      </c>
      <c r="I361" s="79">
        <f>SenateDrop!J358</f>
        <v>6711</v>
      </c>
      <c r="J361" s="79"/>
      <c r="K361" s="79">
        <f>SenateDrop!H358</f>
        <v>6664</v>
      </c>
      <c r="L361" s="79"/>
      <c r="M361" s="79">
        <f>SenateDrop!K358</f>
        <v>47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3">
      <c r="B362" s="5" t="str">
        <f>SenateDrop!C359</f>
        <v>Johnson, David</v>
      </c>
      <c r="D362" s="5" t="str">
        <f>SenateDrop!F359</f>
        <v>Laurens-Marathon</v>
      </c>
      <c r="F362" s="80">
        <f>SenateDrop!I359</f>
        <v>291</v>
      </c>
      <c r="G362" s="80">
        <v>358</v>
      </c>
      <c r="I362" s="79">
        <f>SenateDrop!J359</f>
        <v>6664</v>
      </c>
      <c r="J362" s="79"/>
      <c r="K362" s="79">
        <f>SenateDrop!H359</f>
        <v>6664</v>
      </c>
      <c r="L362" s="79"/>
      <c r="M362" s="79">
        <f>SenateDrop!K359</f>
        <v>0</v>
      </c>
      <c r="N362">
        <f t="shared" si="10"/>
        <v>0</v>
      </c>
      <c r="O362">
        <f t="shared" si="11"/>
        <v>1</v>
      </c>
      <c r="P362">
        <v>1</v>
      </c>
    </row>
    <row r="363" spans="2:16" hidden="1" x14ac:dyDescent="0.3">
      <c r="B363" s="5" t="str">
        <f>SenateDrop!C360</f>
        <v>Johnson, David</v>
      </c>
      <c r="D363" s="5" t="str">
        <f>SenateDrop!F360</f>
        <v>Okoboji</v>
      </c>
      <c r="F363" s="80">
        <f>SenateDrop!I360</f>
        <v>973.9</v>
      </c>
      <c r="G363" s="80">
        <v>359</v>
      </c>
      <c r="I363" s="79">
        <f>SenateDrop!J360</f>
        <v>6678</v>
      </c>
      <c r="J363" s="79"/>
      <c r="K363" s="79">
        <f>SenateDrop!H360</f>
        <v>6664</v>
      </c>
      <c r="L363" s="79"/>
      <c r="M363" s="79">
        <f>SenateDrop!K360</f>
        <v>14</v>
      </c>
      <c r="N363">
        <f t="shared" si="10"/>
        <v>1</v>
      </c>
      <c r="O363">
        <f t="shared" si="11"/>
        <v>1</v>
      </c>
      <c r="P363">
        <v>1</v>
      </c>
    </row>
    <row r="364" spans="2:16" hidden="1" x14ac:dyDescent="0.3">
      <c r="B364" s="5" t="str">
        <f>SenateDrop!C361</f>
        <v>Johnson, David</v>
      </c>
      <c r="D364" s="5" t="str">
        <f>SenateDrop!F361</f>
        <v>South O'Brien</v>
      </c>
      <c r="F364" s="80">
        <f>SenateDrop!I361</f>
        <v>615.4</v>
      </c>
      <c r="G364" s="80">
        <v>360</v>
      </c>
      <c r="I364" s="79">
        <f>SenateDrop!J361</f>
        <v>6717</v>
      </c>
      <c r="J364" s="79"/>
      <c r="K364" s="79">
        <f>SenateDrop!H361</f>
        <v>6664</v>
      </c>
      <c r="L364" s="79"/>
      <c r="M364" s="79">
        <f>SenateDrop!K361</f>
        <v>53</v>
      </c>
      <c r="N364">
        <f t="shared" si="10"/>
        <v>1</v>
      </c>
      <c r="O364">
        <f t="shared" si="11"/>
        <v>1</v>
      </c>
      <c r="P364">
        <v>1</v>
      </c>
    </row>
    <row r="365" spans="2:16" hidden="1" x14ac:dyDescent="0.3">
      <c r="B365" s="5" t="str">
        <f>SenateDrop!C362</f>
        <v>Johnson, David</v>
      </c>
      <c r="D365" s="5" t="str">
        <f>SenateDrop!F362</f>
        <v>Pocahontas Area</v>
      </c>
      <c r="F365" s="80">
        <f>SenateDrop!I362</f>
        <v>695.2</v>
      </c>
      <c r="G365" s="80">
        <v>361</v>
      </c>
      <c r="I365" s="79">
        <f>SenateDrop!J362</f>
        <v>6799</v>
      </c>
      <c r="J365" s="79"/>
      <c r="K365" s="79">
        <f>SenateDrop!H362</f>
        <v>6664</v>
      </c>
      <c r="L365" s="79"/>
      <c r="M365" s="79">
        <f>SenateDrop!K362</f>
        <v>135</v>
      </c>
      <c r="N365">
        <f t="shared" si="10"/>
        <v>1</v>
      </c>
      <c r="O365">
        <f t="shared" si="11"/>
        <v>1</v>
      </c>
      <c r="P365">
        <v>1</v>
      </c>
    </row>
    <row r="366" spans="2:16" hidden="1" x14ac:dyDescent="0.3">
      <c r="B366" s="5" t="str">
        <f>SenateDrop!C363</f>
        <v>Johnson, David</v>
      </c>
      <c r="D366" s="5" t="str">
        <f>SenateDrop!F363</f>
        <v>Rock Valley</v>
      </c>
      <c r="F366" s="80">
        <f>SenateDrop!I363</f>
        <v>785.2</v>
      </c>
      <c r="G366" s="80">
        <v>362</v>
      </c>
      <c r="I366" s="79">
        <f>SenateDrop!J363</f>
        <v>6705</v>
      </c>
      <c r="J366" s="79"/>
      <c r="K366" s="79">
        <f>SenateDrop!H363</f>
        <v>6664</v>
      </c>
      <c r="L366" s="79"/>
      <c r="M366" s="79">
        <f>SenateDrop!K363</f>
        <v>41</v>
      </c>
      <c r="N366">
        <f t="shared" si="10"/>
        <v>1</v>
      </c>
      <c r="O366">
        <f t="shared" si="11"/>
        <v>1</v>
      </c>
      <c r="P366">
        <v>1</v>
      </c>
    </row>
    <row r="367" spans="2:16" hidden="1" x14ac:dyDescent="0.3">
      <c r="B367" s="5" t="str">
        <f>SenateDrop!C364</f>
        <v>Johnson, David</v>
      </c>
      <c r="D367" s="5" t="str">
        <f>SenateDrop!F364</f>
        <v>Ruthven-Ayrshire</v>
      </c>
      <c r="F367" s="80">
        <f>SenateDrop!I364</f>
        <v>229</v>
      </c>
      <c r="G367" s="80">
        <v>363</v>
      </c>
      <c r="I367" s="79">
        <f>SenateDrop!J364</f>
        <v>6678</v>
      </c>
      <c r="J367" s="79"/>
      <c r="K367" s="79">
        <f>SenateDrop!H364</f>
        <v>6664</v>
      </c>
      <c r="L367" s="79"/>
      <c r="M367" s="79">
        <f>SenateDrop!K364</f>
        <v>14</v>
      </c>
      <c r="N367">
        <f t="shared" si="10"/>
        <v>1</v>
      </c>
      <c r="O367">
        <f t="shared" si="11"/>
        <v>1</v>
      </c>
      <c r="P367">
        <v>1</v>
      </c>
    </row>
    <row r="368" spans="2:16" hidden="1" x14ac:dyDescent="0.3">
      <c r="B368" s="5" t="str">
        <f>SenateDrop!C365</f>
        <v>Johnson, David</v>
      </c>
      <c r="D368" s="5" t="str">
        <f>SenateDrop!F365</f>
        <v>Sheldon</v>
      </c>
      <c r="F368" s="80">
        <f>SenateDrop!I365</f>
        <v>1048</v>
      </c>
      <c r="G368" s="80">
        <v>364</v>
      </c>
      <c r="I368" s="79">
        <f>SenateDrop!J365</f>
        <v>6664</v>
      </c>
      <c r="J368" s="79"/>
      <c r="K368" s="79">
        <f>SenateDrop!H365</f>
        <v>6664</v>
      </c>
      <c r="L368" s="79"/>
      <c r="M368" s="79">
        <f>SenateDrop!K365</f>
        <v>0</v>
      </c>
      <c r="N368">
        <f t="shared" si="10"/>
        <v>0</v>
      </c>
      <c r="O368">
        <f t="shared" si="11"/>
        <v>1</v>
      </c>
      <c r="P368">
        <v>1</v>
      </c>
    </row>
    <row r="369" spans="2:16" hidden="1" x14ac:dyDescent="0.3">
      <c r="B369" s="5" t="str">
        <f>SenateDrop!C366</f>
        <v>Johnson, David</v>
      </c>
      <c r="D369" s="5" t="str">
        <f>SenateDrop!F366</f>
        <v>Sibley-Ocheyedan</v>
      </c>
      <c r="F369" s="80">
        <f>SenateDrop!I366</f>
        <v>765.6</v>
      </c>
      <c r="G369" s="80">
        <v>365</v>
      </c>
      <c r="I369" s="79">
        <f>SenateDrop!J366</f>
        <v>6694</v>
      </c>
      <c r="J369" s="79"/>
      <c r="K369" s="79">
        <f>SenateDrop!H366</f>
        <v>6664</v>
      </c>
      <c r="L369" s="79"/>
      <c r="M369" s="79">
        <f>SenateDrop!K366</f>
        <v>30</v>
      </c>
      <c r="N369">
        <f t="shared" si="10"/>
        <v>1</v>
      </c>
      <c r="O369">
        <f t="shared" si="11"/>
        <v>1</v>
      </c>
      <c r="P369">
        <v>1</v>
      </c>
    </row>
    <row r="370" spans="2:16" hidden="1" x14ac:dyDescent="0.3">
      <c r="B370" s="5" t="str">
        <f>SenateDrop!C367</f>
        <v>Johnson, David</v>
      </c>
      <c r="D370" s="5" t="str">
        <f>SenateDrop!F367</f>
        <v>Sioux Central</v>
      </c>
      <c r="F370" s="80">
        <f>SenateDrop!I367</f>
        <v>473</v>
      </c>
      <c r="G370" s="80">
        <v>366</v>
      </c>
      <c r="I370" s="79">
        <f>SenateDrop!J367</f>
        <v>6679</v>
      </c>
      <c r="J370" s="79"/>
      <c r="K370" s="79">
        <f>SenateDrop!H367</f>
        <v>6664</v>
      </c>
      <c r="L370" s="79"/>
      <c r="M370" s="79">
        <f>SenateDrop!K367</f>
        <v>15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3">
      <c r="B371" s="5" t="str">
        <f>SenateDrop!C368</f>
        <v>Johnson, David</v>
      </c>
      <c r="D371" s="5" t="str">
        <f>SenateDrop!F368</f>
        <v>Spencer</v>
      </c>
      <c r="F371" s="80">
        <f>SenateDrop!I368</f>
        <v>1848.2</v>
      </c>
      <c r="G371" s="80">
        <v>367</v>
      </c>
      <c r="I371" s="79">
        <f>SenateDrop!J368</f>
        <v>6664</v>
      </c>
      <c r="J371" s="79"/>
      <c r="K371" s="79">
        <f>SenateDrop!H368</f>
        <v>6664</v>
      </c>
      <c r="L371" s="79"/>
      <c r="M371" s="79">
        <f>SenateDrop!K368</f>
        <v>0</v>
      </c>
      <c r="N371">
        <f t="shared" si="10"/>
        <v>0</v>
      </c>
      <c r="O371">
        <f t="shared" si="11"/>
        <v>1</v>
      </c>
      <c r="P371">
        <v>1</v>
      </c>
    </row>
    <row r="372" spans="2:16" hidden="1" x14ac:dyDescent="0.3">
      <c r="B372" s="5" t="str">
        <f>SenateDrop!C369</f>
        <v>Johnson, David</v>
      </c>
      <c r="D372" s="5" t="str">
        <f>SenateDrop!F369</f>
        <v>Spirit Lake</v>
      </c>
      <c r="F372" s="80">
        <f>SenateDrop!I369</f>
        <v>1163.0999999999999</v>
      </c>
      <c r="G372" s="80">
        <v>368</v>
      </c>
      <c r="I372" s="79">
        <f>SenateDrop!J369</f>
        <v>6664</v>
      </c>
      <c r="J372" s="79"/>
      <c r="K372" s="79">
        <f>SenateDrop!H369</f>
        <v>6664</v>
      </c>
      <c r="L372" s="79"/>
      <c r="M372" s="79">
        <f>SenateDrop!K369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3">
      <c r="B373" s="5" t="str">
        <f>SenateDrop!C370</f>
        <v>Johnson, David</v>
      </c>
      <c r="D373" s="5" t="str">
        <f>SenateDrop!F370</f>
        <v>West Bend-Mallard</v>
      </c>
      <c r="F373" s="80">
        <f>SenateDrop!I370</f>
        <v>317.89999999999998</v>
      </c>
      <c r="G373" s="80">
        <v>369</v>
      </c>
      <c r="I373" s="79">
        <f>SenateDrop!J370</f>
        <v>6716</v>
      </c>
      <c r="J373" s="79"/>
      <c r="K373" s="79">
        <f>SenateDrop!H370</f>
        <v>6664</v>
      </c>
      <c r="L373" s="79"/>
      <c r="M373" s="79">
        <f>SenateDrop!K370</f>
        <v>52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3">
      <c r="B374" s="5" t="str">
        <f>SenateDrop!C371</f>
        <v>Johnson, David</v>
      </c>
      <c r="D374" s="5" t="str">
        <f>SenateDrop!F371</f>
        <v>West Lyon</v>
      </c>
      <c r="F374" s="80">
        <f>SenateDrop!I371</f>
        <v>929</v>
      </c>
      <c r="G374" s="80">
        <v>370</v>
      </c>
      <c r="I374" s="79">
        <f>SenateDrop!J371</f>
        <v>6664</v>
      </c>
      <c r="J374" s="79"/>
      <c r="K374" s="79">
        <f>SenateDrop!H371</f>
        <v>6664</v>
      </c>
      <c r="L374" s="79"/>
      <c r="M374" s="79">
        <f>SenateDrop!K371</f>
        <v>0</v>
      </c>
      <c r="N374">
        <f t="shared" si="10"/>
        <v>0</v>
      </c>
      <c r="O374">
        <f t="shared" si="11"/>
        <v>1</v>
      </c>
      <c r="P374">
        <v>1</v>
      </c>
    </row>
    <row r="375" spans="2:16" hidden="1" x14ac:dyDescent="0.3">
      <c r="B375" s="5" t="str">
        <f>SenateDrop!C372</f>
        <v>Kapucian, Tim</v>
      </c>
      <c r="D375" s="5" t="str">
        <f>SenateDrop!F372</f>
        <v>Belle Plaine</v>
      </c>
      <c r="F375" s="80">
        <f>SenateDrop!I372</f>
        <v>531.4</v>
      </c>
      <c r="G375" s="80">
        <v>371</v>
      </c>
      <c r="I375" s="79">
        <f>SenateDrop!J372</f>
        <v>6668</v>
      </c>
      <c r="J375" s="79"/>
      <c r="K375" s="79">
        <f>SenateDrop!H372</f>
        <v>6664</v>
      </c>
      <c r="L375" s="79"/>
      <c r="M375" s="79">
        <f>SenateDrop!K372</f>
        <v>4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3">
      <c r="B376" s="5" t="str">
        <f>SenateDrop!C373</f>
        <v>Kapucian, Tim</v>
      </c>
      <c r="D376" s="5" t="str">
        <f>SenateDrop!F373</f>
        <v>Benton</v>
      </c>
      <c r="F376" s="80">
        <f>SenateDrop!I373</f>
        <v>1514.8</v>
      </c>
      <c r="G376" s="80">
        <v>372</v>
      </c>
      <c r="I376" s="79">
        <f>SenateDrop!J373</f>
        <v>6729</v>
      </c>
      <c r="J376" s="79"/>
      <c r="K376" s="79">
        <f>SenateDrop!H373</f>
        <v>6664</v>
      </c>
      <c r="L376" s="79"/>
      <c r="M376" s="79">
        <f>SenateDrop!K373</f>
        <v>65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3">
      <c r="B377" s="5" t="str">
        <f>SenateDrop!C374</f>
        <v>Kapucian, Tim</v>
      </c>
      <c r="D377" s="5" t="str">
        <f>SenateDrop!F374</f>
        <v>Brooklyn-Guernsey-Malcom</v>
      </c>
      <c r="F377" s="80">
        <f>SenateDrop!I374</f>
        <v>527.1</v>
      </c>
      <c r="G377" s="80">
        <v>373</v>
      </c>
      <c r="I377" s="79">
        <f>SenateDrop!J374</f>
        <v>6679</v>
      </c>
      <c r="J377" s="79"/>
      <c r="K377" s="79">
        <f>SenateDrop!H374</f>
        <v>6664</v>
      </c>
      <c r="L377" s="79"/>
      <c r="M377" s="79">
        <f>SenateDrop!K374</f>
        <v>15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3">
      <c r="B378" s="5" t="str">
        <f>SenateDrop!C375</f>
        <v>Kapucian, Tim</v>
      </c>
      <c r="D378" s="5" t="str">
        <f>SenateDrop!F375</f>
        <v>Center Point-Urbana</v>
      </c>
      <c r="F378" s="80">
        <f>SenateDrop!I375</f>
        <v>1364.1</v>
      </c>
      <c r="G378" s="80">
        <v>374</v>
      </c>
      <c r="I378" s="79">
        <f>SenateDrop!J375</f>
        <v>6664</v>
      </c>
      <c r="J378" s="79"/>
      <c r="K378" s="79">
        <f>SenateDrop!H375</f>
        <v>6664</v>
      </c>
      <c r="L378" s="79"/>
      <c r="M378" s="79">
        <f>SenateDrop!K375</f>
        <v>0</v>
      </c>
      <c r="N378">
        <f t="shared" si="10"/>
        <v>0</v>
      </c>
      <c r="O378">
        <f t="shared" si="11"/>
        <v>1</v>
      </c>
      <c r="P378">
        <v>1</v>
      </c>
    </row>
    <row r="379" spans="2:16" hidden="1" x14ac:dyDescent="0.3">
      <c r="B379" s="5" t="str">
        <f>SenateDrop!C376</f>
        <v>Kapucian, Tim</v>
      </c>
      <c r="D379" s="5" t="str">
        <f>SenateDrop!F376</f>
        <v>Clear Creek Amana</v>
      </c>
      <c r="F379" s="80">
        <f>SenateDrop!I376</f>
        <v>2004.7</v>
      </c>
      <c r="G379" s="80">
        <v>375</v>
      </c>
      <c r="I379" s="79">
        <f>SenateDrop!J376</f>
        <v>6700</v>
      </c>
      <c r="J379" s="79"/>
      <c r="K379" s="79">
        <f>SenateDrop!H376</f>
        <v>6664</v>
      </c>
      <c r="L379" s="79"/>
      <c r="M379" s="79">
        <f>SenateDrop!K376</f>
        <v>36</v>
      </c>
      <c r="N379">
        <f t="shared" si="10"/>
        <v>1</v>
      </c>
      <c r="O379">
        <f t="shared" si="11"/>
        <v>1</v>
      </c>
      <c r="P379">
        <v>1</v>
      </c>
    </row>
    <row r="380" spans="2:16" hidden="1" x14ac:dyDescent="0.3">
      <c r="B380" s="5" t="str">
        <f>SenateDrop!C377</f>
        <v>Kapucian, Tim</v>
      </c>
      <c r="D380" s="5" t="str">
        <f>SenateDrop!F377</f>
        <v>College</v>
      </c>
      <c r="F380" s="80">
        <f>SenateDrop!I377</f>
        <v>5086.6000000000004</v>
      </c>
      <c r="G380" s="80">
        <v>376</v>
      </c>
      <c r="I380" s="79">
        <f>SenateDrop!J377</f>
        <v>6664</v>
      </c>
      <c r="J380" s="79"/>
      <c r="K380" s="79">
        <f>SenateDrop!H377</f>
        <v>6664</v>
      </c>
      <c r="L380" s="79"/>
      <c r="M380" s="79">
        <f>SenateDrop!K377</f>
        <v>0</v>
      </c>
      <c r="N380">
        <f t="shared" si="10"/>
        <v>0</v>
      </c>
      <c r="O380">
        <f t="shared" si="11"/>
        <v>1</v>
      </c>
      <c r="P380">
        <v>1</v>
      </c>
    </row>
    <row r="381" spans="2:16" hidden="1" x14ac:dyDescent="0.3">
      <c r="B381" s="5" t="str">
        <f>SenateDrop!C378</f>
        <v>Kapucian, Tim</v>
      </c>
      <c r="D381" s="5" t="str">
        <f>SenateDrop!F378</f>
        <v>Union</v>
      </c>
      <c r="F381" s="80">
        <f>SenateDrop!I378</f>
        <v>1102.4000000000001</v>
      </c>
      <c r="G381" s="80">
        <v>377</v>
      </c>
      <c r="I381" s="79">
        <f>SenateDrop!J378</f>
        <v>6746</v>
      </c>
      <c r="J381" s="79"/>
      <c r="K381" s="79">
        <f>SenateDrop!H378</f>
        <v>6664</v>
      </c>
      <c r="L381" s="79"/>
      <c r="M381" s="79">
        <f>SenateDrop!K378</f>
        <v>82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3">
      <c r="B382" s="5" t="str">
        <f>SenateDrop!C379</f>
        <v>Kapucian, Tim</v>
      </c>
      <c r="D382" s="5" t="str">
        <f>SenateDrop!F379</f>
        <v>English Valleys</v>
      </c>
      <c r="F382" s="80">
        <f>SenateDrop!I379</f>
        <v>457.8</v>
      </c>
      <c r="G382" s="80">
        <v>378</v>
      </c>
      <c r="I382" s="79">
        <f>SenateDrop!J379</f>
        <v>6737</v>
      </c>
      <c r="J382" s="79"/>
      <c r="K382" s="79">
        <f>SenateDrop!H379</f>
        <v>6664</v>
      </c>
      <c r="L382" s="79"/>
      <c r="M382" s="79">
        <f>SenateDrop!K379</f>
        <v>73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3">
      <c r="B383" s="5" t="str">
        <f>SenateDrop!C380</f>
        <v>Kapucian, Tim</v>
      </c>
      <c r="D383" s="5" t="str">
        <f>SenateDrop!F380</f>
        <v>Grinnell-Newburg</v>
      </c>
      <c r="F383" s="80">
        <f>SenateDrop!I380</f>
        <v>1614.5</v>
      </c>
      <c r="G383" s="80">
        <v>379</v>
      </c>
      <c r="I383" s="79">
        <f>SenateDrop!J380</f>
        <v>6687</v>
      </c>
      <c r="J383" s="79"/>
      <c r="K383" s="79">
        <f>SenateDrop!H380</f>
        <v>6664</v>
      </c>
      <c r="L383" s="79"/>
      <c r="M383" s="79">
        <f>SenateDrop!K380</f>
        <v>23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3">
      <c r="B384" s="5" t="str">
        <f>SenateDrop!C381</f>
        <v>Kapucian, Tim</v>
      </c>
      <c r="D384" s="5" t="str">
        <f>SenateDrop!F381</f>
        <v>H-L-V</v>
      </c>
      <c r="F384" s="80">
        <f>SenateDrop!I381</f>
        <v>330.7</v>
      </c>
      <c r="G384" s="80">
        <v>380</v>
      </c>
      <c r="I384" s="79">
        <f>SenateDrop!J381</f>
        <v>6764</v>
      </c>
      <c r="J384" s="79"/>
      <c r="K384" s="79">
        <f>SenateDrop!H381</f>
        <v>6664</v>
      </c>
      <c r="L384" s="79"/>
      <c r="M384" s="79">
        <f>SenateDrop!K381</f>
        <v>100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3">
      <c r="B385" s="5" t="str">
        <f>SenateDrop!C382</f>
        <v>Kapucian, Tim</v>
      </c>
      <c r="D385" s="5" t="str">
        <f>SenateDrop!F382</f>
        <v>Iowa Valley</v>
      </c>
      <c r="F385" s="80">
        <f>SenateDrop!I382</f>
        <v>540.70000000000005</v>
      </c>
      <c r="G385" s="80">
        <v>381</v>
      </c>
      <c r="I385" s="79">
        <f>SenateDrop!J382</f>
        <v>6664</v>
      </c>
      <c r="J385" s="79"/>
      <c r="K385" s="79">
        <f>SenateDrop!H382</f>
        <v>6664</v>
      </c>
      <c r="L385" s="79"/>
      <c r="M385" s="79">
        <f>SenateDrop!K382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3">
      <c r="B386" s="5" t="str">
        <f>SenateDrop!C383</f>
        <v>Kapucian, Tim</v>
      </c>
      <c r="D386" s="5" t="str">
        <f>SenateDrop!F383</f>
        <v>East Marshall</v>
      </c>
      <c r="F386" s="80">
        <f>SenateDrop!I383</f>
        <v>554.29999999999995</v>
      </c>
      <c r="G386" s="80">
        <v>382</v>
      </c>
      <c r="I386" s="79">
        <f>SenateDrop!J383</f>
        <v>6748</v>
      </c>
      <c r="J386" s="79"/>
      <c r="K386" s="79">
        <f>SenateDrop!H383</f>
        <v>6664</v>
      </c>
      <c r="L386" s="79"/>
      <c r="M386" s="79">
        <f>SenateDrop!K383</f>
        <v>84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3">
      <c r="B387" s="5" t="str">
        <f>SenateDrop!C384</f>
        <v>Kapucian, Tim</v>
      </c>
      <c r="D387" s="5" t="str">
        <f>SenateDrop!F384</f>
        <v>Lynnville-Sully</v>
      </c>
      <c r="F387" s="80">
        <f>SenateDrop!I384</f>
        <v>452.4</v>
      </c>
      <c r="G387" s="80">
        <v>383</v>
      </c>
      <c r="I387" s="79">
        <f>SenateDrop!J384</f>
        <v>6664</v>
      </c>
      <c r="J387" s="79"/>
      <c r="K387" s="79">
        <f>SenateDrop!H384</f>
        <v>6664</v>
      </c>
      <c r="L387" s="79"/>
      <c r="M387" s="79">
        <f>SenateDrop!K384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3">
      <c r="B388" s="5" t="str">
        <f>SenateDrop!C385</f>
        <v>Kapucian, Tim</v>
      </c>
      <c r="D388" s="5" t="str">
        <f>SenateDrop!F385</f>
        <v>Mid-Prairie</v>
      </c>
      <c r="F388" s="80">
        <f>SenateDrop!I385</f>
        <v>1258.4000000000001</v>
      </c>
      <c r="G388" s="80">
        <v>384</v>
      </c>
      <c r="I388" s="79">
        <f>SenateDrop!J385</f>
        <v>6688</v>
      </c>
      <c r="J388" s="79"/>
      <c r="K388" s="79">
        <f>SenateDrop!H385</f>
        <v>6664</v>
      </c>
      <c r="L388" s="79"/>
      <c r="M388" s="79">
        <f>SenateDrop!K385</f>
        <v>24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3">
      <c r="B389" s="5" t="str">
        <f>SenateDrop!C386</f>
        <v>Kapucian, Tim</v>
      </c>
      <c r="D389" s="5" t="str">
        <f>SenateDrop!F386</f>
        <v>Montezuma</v>
      </c>
      <c r="F389" s="80">
        <f>SenateDrop!I386</f>
        <v>526.20000000000005</v>
      </c>
      <c r="G389" s="80">
        <v>385</v>
      </c>
      <c r="I389" s="79">
        <f>SenateDrop!J386</f>
        <v>6664</v>
      </c>
      <c r="J389" s="79"/>
      <c r="K389" s="79">
        <f>SenateDrop!H386</f>
        <v>6664</v>
      </c>
      <c r="L389" s="79"/>
      <c r="M389" s="79">
        <f>SenateDrop!K386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3">
      <c r="B390" s="5" t="str">
        <f>SenateDrop!C387</f>
        <v>Kapucian, Tim</v>
      </c>
      <c r="D390" s="5" t="str">
        <f>SenateDrop!F387</f>
        <v>North Mahaska</v>
      </c>
      <c r="F390" s="80">
        <f>SenateDrop!I387</f>
        <v>509.5</v>
      </c>
      <c r="G390" s="80">
        <v>386</v>
      </c>
      <c r="I390" s="79">
        <f>SenateDrop!J387</f>
        <v>6831</v>
      </c>
      <c r="J390" s="79"/>
      <c r="K390" s="79">
        <f>SenateDrop!H387</f>
        <v>6664</v>
      </c>
      <c r="L390" s="79"/>
      <c r="M390" s="79">
        <f>SenateDrop!K387</f>
        <v>167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3">
      <c r="B391" s="5" t="str">
        <f>SenateDrop!C388</f>
        <v>Kapucian, Tim</v>
      </c>
      <c r="D391" s="5" t="str">
        <f>SenateDrop!F388</f>
        <v>North Linn</v>
      </c>
      <c r="F391" s="80">
        <f>SenateDrop!I388</f>
        <v>641.20000000000005</v>
      </c>
      <c r="G391" s="80">
        <v>387</v>
      </c>
      <c r="I391" s="79">
        <f>SenateDrop!J388</f>
        <v>6713</v>
      </c>
      <c r="J391" s="79"/>
      <c r="K391" s="79">
        <f>SenateDrop!H388</f>
        <v>6664</v>
      </c>
      <c r="L391" s="79"/>
      <c r="M391" s="79">
        <f>SenateDrop!K388</f>
        <v>49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3">
      <c r="B392" s="5" t="str">
        <f>SenateDrop!C389</f>
        <v>Kapucian, Tim</v>
      </c>
      <c r="D392" s="5" t="str">
        <f>SenateDrop!F389</f>
        <v>South Tama County</v>
      </c>
      <c r="F392" s="80">
        <f>SenateDrop!I389</f>
        <v>1565</v>
      </c>
      <c r="G392" s="80">
        <v>388</v>
      </c>
      <c r="I392" s="79">
        <f>SenateDrop!J389</f>
        <v>6684</v>
      </c>
      <c r="J392" s="79"/>
      <c r="K392" s="79">
        <f>SenateDrop!H389</f>
        <v>6664</v>
      </c>
      <c r="L392" s="79"/>
      <c r="M392" s="79">
        <f>SenateDrop!K389</f>
        <v>20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3">
      <c r="B393" s="5" t="str">
        <f>SenateDrop!C390</f>
        <v>Kapucian, Tim</v>
      </c>
      <c r="D393" s="5" t="str">
        <f>SenateDrop!F390</f>
        <v>Tri-County</v>
      </c>
      <c r="F393" s="80">
        <f>SenateDrop!I390</f>
        <v>283</v>
      </c>
      <c r="G393" s="80">
        <v>389</v>
      </c>
      <c r="I393" s="79">
        <f>SenateDrop!J390</f>
        <v>6664</v>
      </c>
      <c r="J393" s="79"/>
      <c r="K393" s="79">
        <f>SenateDrop!H390</f>
        <v>6664</v>
      </c>
      <c r="L393" s="79"/>
      <c r="M393" s="79">
        <f>SenateDrop!K390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3">
      <c r="B394" s="5" t="str">
        <f>SenateDrop!C391</f>
        <v>Kapucian, Tim</v>
      </c>
      <c r="D394" s="5" t="str">
        <f>SenateDrop!F391</f>
        <v>Vinton-Shellsburg</v>
      </c>
      <c r="F394" s="80">
        <f>SenateDrop!I391</f>
        <v>1534.5</v>
      </c>
      <c r="G394" s="80">
        <v>390</v>
      </c>
      <c r="I394" s="79">
        <f>SenateDrop!J391</f>
        <v>6664</v>
      </c>
      <c r="J394" s="79"/>
      <c r="K394" s="79">
        <f>SenateDrop!H391</f>
        <v>6664</v>
      </c>
      <c r="L394" s="79"/>
      <c r="M394" s="79">
        <f>SenateDrop!K391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3">
      <c r="B395" s="5" t="str">
        <f>SenateDrop!C392</f>
        <v>Kapucian, Tim</v>
      </c>
      <c r="D395" s="5" t="str">
        <f>SenateDrop!F392</f>
        <v>Williamsburg</v>
      </c>
      <c r="F395" s="80">
        <f>SenateDrop!I392</f>
        <v>1127.5999999999999</v>
      </c>
      <c r="G395" s="80">
        <v>391</v>
      </c>
      <c r="I395" s="79">
        <f>SenateDrop!J392</f>
        <v>6680</v>
      </c>
      <c r="J395" s="79"/>
      <c r="K395" s="79">
        <f>SenateDrop!H392</f>
        <v>6664</v>
      </c>
      <c r="L395" s="79"/>
      <c r="M395" s="79">
        <f>SenateDrop!K392</f>
        <v>16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3">
      <c r="B396" s="5" t="str">
        <f>SenateDrop!C393</f>
        <v>Kinney, Kevin</v>
      </c>
      <c r="D396" s="5" t="str">
        <f>SenateDrop!F393</f>
        <v>Eddyville-Blakesburg-Fre</v>
      </c>
      <c r="F396" s="80">
        <f>SenateDrop!I393</f>
        <v>886.9</v>
      </c>
      <c r="G396" s="80">
        <v>392</v>
      </c>
      <c r="I396" s="79">
        <f>SenateDrop!J393</f>
        <v>6664</v>
      </c>
      <c r="J396" s="79"/>
      <c r="K396" s="79">
        <f>SenateDrop!H393</f>
        <v>6664</v>
      </c>
      <c r="L396" s="79"/>
      <c r="M396" s="79">
        <f>SenateDrop!K393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3">
      <c r="B397" s="5" t="str">
        <f>SenateDrop!C394</f>
        <v>Kinney, Kevin</v>
      </c>
      <c r="D397" s="5" t="str">
        <f>SenateDrop!F394</f>
        <v>Clear Creek Amana</v>
      </c>
      <c r="F397" s="80">
        <f>SenateDrop!I394</f>
        <v>2004.7</v>
      </c>
      <c r="G397" s="80">
        <v>393</v>
      </c>
      <c r="I397" s="79">
        <f>SenateDrop!J394</f>
        <v>6700</v>
      </c>
      <c r="J397" s="79"/>
      <c r="K397" s="79">
        <f>SenateDrop!H394</f>
        <v>6664</v>
      </c>
      <c r="L397" s="79"/>
      <c r="M397" s="79">
        <f>SenateDrop!K394</f>
        <v>36</v>
      </c>
      <c r="N397">
        <f t="shared" si="12"/>
        <v>1</v>
      </c>
      <c r="O397">
        <f t="shared" si="13"/>
        <v>1</v>
      </c>
      <c r="P397">
        <v>1</v>
      </c>
    </row>
    <row r="398" spans="2:16" hidden="1" x14ac:dyDescent="0.3">
      <c r="B398" s="5" t="str">
        <f>SenateDrop!C395</f>
        <v>Kinney, Kevin</v>
      </c>
      <c r="D398" s="5" t="str">
        <f>SenateDrop!F395</f>
        <v>College</v>
      </c>
      <c r="F398" s="80">
        <f>SenateDrop!I395</f>
        <v>5086.6000000000004</v>
      </c>
      <c r="G398" s="80">
        <v>394</v>
      </c>
      <c r="I398" s="79">
        <f>SenateDrop!J395</f>
        <v>6664</v>
      </c>
      <c r="J398" s="79"/>
      <c r="K398" s="79">
        <f>SenateDrop!H395</f>
        <v>6664</v>
      </c>
      <c r="L398" s="79"/>
      <c r="M398" s="79">
        <f>SenateDrop!K395</f>
        <v>0</v>
      </c>
      <c r="N398">
        <f t="shared" si="12"/>
        <v>0</v>
      </c>
      <c r="O398">
        <f t="shared" si="13"/>
        <v>1</v>
      </c>
      <c r="P398">
        <v>1</v>
      </c>
    </row>
    <row r="399" spans="2:16" hidden="1" x14ac:dyDescent="0.3">
      <c r="B399" s="5" t="str">
        <f>SenateDrop!C396</f>
        <v>Kinney, Kevin</v>
      </c>
      <c r="D399" s="5" t="str">
        <f>SenateDrop!F396</f>
        <v>English Valleys</v>
      </c>
      <c r="F399" s="80">
        <f>SenateDrop!I396</f>
        <v>457.8</v>
      </c>
      <c r="G399" s="80">
        <v>395</v>
      </c>
      <c r="I399" s="79">
        <f>SenateDrop!J396</f>
        <v>6737</v>
      </c>
      <c r="J399" s="79"/>
      <c r="K399" s="79">
        <f>SenateDrop!H396</f>
        <v>6664</v>
      </c>
      <c r="L399" s="79"/>
      <c r="M399" s="79">
        <f>SenateDrop!K396</f>
        <v>73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3">
      <c r="B400" s="5" t="str">
        <f>SenateDrop!C397</f>
        <v>Kinney, Kevin</v>
      </c>
      <c r="D400" s="5" t="str">
        <f>SenateDrop!F397</f>
        <v>Fairfield</v>
      </c>
      <c r="F400" s="80">
        <f>SenateDrop!I397</f>
        <v>1636.6</v>
      </c>
      <c r="G400" s="80">
        <v>396</v>
      </c>
      <c r="I400" s="79">
        <f>SenateDrop!J397</f>
        <v>6664</v>
      </c>
      <c r="J400" s="79"/>
      <c r="K400" s="79">
        <f>SenateDrop!H397</f>
        <v>6664</v>
      </c>
      <c r="L400" s="79"/>
      <c r="M400" s="79">
        <f>SenateDrop!K397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3">
      <c r="B401" s="5" t="str">
        <f>SenateDrop!C398</f>
        <v>Kinney, Kevin</v>
      </c>
      <c r="D401" s="5" t="str">
        <f>SenateDrop!F398</f>
        <v>Highland</v>
      </c>
      <c r="F401" s="80">
        <f>SenateDrop!I398</f>
        <v>629.29999999999995</v>
      </c>
      <c r="G401" s="80">
        <v>397</v>
      </c>
      <c r="I401" s="79">
        <f>SenateDrop!J398</f>
        <v>6664</v>
      </c>
      <c r="J401" s="79"/>
      <c r="K401" s="79">
        <f>SenateDrop!H398</f>
        <v>6664</v>
      </c>
      <c r="L401" s="79"/>
      <c r="M401" s="79">
        <f>SenateDrop!K398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3">
      <c r="B402" s="5" t="str">
        <f>SenateDrop!C399</f>
        <v>Kinney, Kevin</v>
      </c>
      <c r="D402" s="5" t="str">
        <f>SenateDrop!F399</f>
        <v>Iowa City</v>
      </c>
      <c r="F402" s="80">
        <f>SenateDrop!I399</f>
        <v>13981.6</v>
      </c>
      <c r="G402" s="80">
        <v>398</v>
      </c>
      <c r="I402" s="79">
        <f>SenateDrop!J399</f>
        <v>6681</v>
      </c>
      <c r="J402" s="79"/>
      <c r="K402" s="79">
        <f>SenateDrop!H399</f>
        <v>6664</v>
      </c>
      <c r="L402" s="79"/>
      <c r="M402" s="79">
        <f>SenateDrop!K399</f>
        <v>17</v>
      </c>
      <c r="N402">
        <f t="shared" si="12"/>
        <v>1</v>
      </c>
      <c r="O402">
        <f t="shared" si="13"/>
        <v>1</v>
      </c>
      <c r="P402">
        <v>1</v>
      </c>
    </row>
    <row r="403" spans="2:16" hidden="1" x14ac:dyDescent="0.3">
      <c r="B403" s="5" t="str">
        <f>SenateDrop!C400</f>
        <v>Kinney, Kevin</v>
      </c>
      <c r="D403" s="5" t="str">
        <f>SenateDrop!F400</f>
        <v>Keota</v>
      </c>
      <c r="F403" s="80">
        <f>SenateDrop!I400</f>
        <v>349</v>
      </c>
      <c r="G403" s="80">
        <v>399</v>
      </c>
      <c r="I403" s="79">
        <f>SenateDrop!J400</f>
        <v>6708</v>
      </c>
      <c r="J403" s="79"/>
      <c r="K403" s="79">
        <f>SenateDrop!H400</f>
        <v>6664</v>
      </c>
      <c r="L403" s="79"/>
      <c r="M403" s="79">
        <f>SenateDrop!K400</f>
        <v>44</v>
      </c>
      <c r="N403">
        <f t="shared" si="12"/>
        <v>1</v>
      </c>
      <c r="O403">
        <f t="shared" si="13"/>
        <v>1</v>
      </c>
      <c r="P403">
        <v>1</v>
      </c>
    </row>
    <row r="404" spans="2:16" hidden="1" x14ac:dyDescent="0.3">
      <c r="B404" s="5" t="str">
        <f>SenateDrop!C401</f>
        <v>Kinney, Kevin</v>
      </c>
      <c r="D404" s="5" t="str">
        <f>SenateDrop!F401</f>
        <v>Lone Tree</v>
      </c>
      <c r="F404" s="80">
        <f>SenateDrop!I401</f>
        <v>359.5</v>
      </c>
      <c r="G404" s="80">
        <v>400</v>
      </c>
      <c r="I404" s="79">
        <f>SenateDrop!J401</f>
        <v>6664</v>
      </c>
      <c r="J404" s="79"/>
      <c r="K404" s="79">
        <f>SenateDrop!H401</f>
        <v>6664</v>
      </c>
      <c r="L404" s="79"/>
      <c r="M404" s="79">
        <f>SenateDrop!K401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3">
      <c r="B405" s="5" t="str">
        <f>SenateDrop!C402</f>
        <v>Kinney, Kevin</v>
      </c>
      <c r="D405" s="5" t="str">
        <f>SenateDrop!F402</f>
        <v>Mid-Prairie</v>
      </c>
      <c r="F405" s="80">
        <f>SenateDrop!I402</f>
        <v>1258.4000000000001</v>
      </c>
      <c r="G405" s="80">
        <v>401</v>
      </c>
      <c r="I405" s="79">
        <f>SenateDrop!J402</f>
        <v>6688</v>
      </c>
      <c r="J405" s="79"/>
      <c r="K405" s="79">
        <f>SenateDrop!H402</f>
        <v>6664</v>
      </c>
      <c r="L405" s="79"/>
      <c r="M405" s="79">
        <f>SenateDrop!K402</f>
        <v>24</v>
      </c>
      <c r="N405">
        <f t="shared" si="12"/>
        <v>1</v>
      </c>
      <c r="O405">
        <f t="shared" si="13"/>
        <v>1</v>
      </c>
      <c r="P405">
        <v>1</v>
      </c>
    </row>
    <row r="406" spans="2:16" hidden="1" x14ac:dyDescent="0.3">
      <c r="B406" s="5" t="str">
        <f>SenateDrop!C403</f>
        <v>Kinney, Kevin</v>
      </c>
      <c r="D406" s="5" t="str">
        <f>SenateDrop!F403</f>
        <v>Pekin</v>
      </c>
      <c r="F406" s="80">
        <f>SenateDrop!I403</f>
        <v>615.5</v>
      </c>
      <c r="G406" s="80">
        <v>402</v>
      </c>
      <c r="I406" s="79">
        <f>SenateDrop!J403</f>
        <v>6664</v>
      </c>
      <c r="J406" s="79"/>
      <c r="K406" s="79">
        <f>SenateDrop!H403</f>
        <v>6664</v>
      </c>
      <c r="L406" s="79"/>
      <c r="M406" s="79">
        <f>SenateDrop!K403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3">
      <c r="B407" s="5" t="str">
        <f>SenateDrop!C404</f>
        <v>Kinney, Kevin</v>
      </c>
      <c r="D407" s="5" t="str">
        <f>SenateDrop!F404</f>
        <v>Sigourney</v>
      </c>
      <c r="F407" s="80">
        <f>SenateDrop!I404</f>
        <v>537.1</v>
      </c>
      <c r="G407" s="80">
        <v>403</v>
      </c>
      <c r="I407" s="79">
        <f>SenateDrop!J404</f>
        <v>6672</v>
      </c>
      <c r="J407" s="79"/>
      <c r="K407" s="79">
        <f>SenateDrop!H404</f>
        <v>6664</v>
      </c>
      <c r="L407" s="79"/>
      <c r="M407" s="79">
        <f>SenateDrop!K404</f>
        <v>8</v>
      </c>
      <c r="N407">
        <f t="shared" si="12"/>
        <v>1</v>
      </c>
      <c r="O407">
        <f t="shared" si="13"/>
        <v>1</v>
      </c>
      <c r="P407">
        <v>1</v>
      </c>
    </row>
    <row r="408" spans="2:16" hidden="1" x14ac:dyDescent="0.3">
      <c r="B408" s="5" t="str">
        <f>SenateDrop!C405</f>
        <v>Kinney, Kevin</v>
      </c>
      <c r="D408" s="5" t="str">
        <f>SenateDrop!F405</f>
        <v>Solon</v>
      </c>
      <c r="F408" s="80">
        <f>SenateDrop!I405</f>
        <v>1328.6</v>
      </c>
      <c r="G408" s="80">
        <v>404</v>
      </c>
      <c r="I408" s="79">
        <f>SenateDrop!J405</f>
        <v>6664</v>
      </c>
      <c r="J408" s="79"/>
      <c r="K408" s="79">
        <f>SenateDrop!H405</f>
        <v>6664</v>
      </c>
      <c r="L408" s="79"/>
      <c r="M408" s="79">
        <f>SenateDrop!K405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3">
      <c r="B409" s="5" t="str">
        <f>SenateDrop!C406</f>
        <v>Kinney, Kevin</v>
      </c>
      <c r="D409" s="5" t="str">
        <f>SenateDrop!F406</f>
        <v>Tri-County</v>
      </c>
      <c r="F409" s="80">
        <f>SenateDrop!I406</f>
        <v>283</v>
      </c>
      <c r="G409" s="80">
        <v>405</v>
      </c>
      <c r="I409" s="79">
        <f>SenateDrop!J406</f>
        <v>6664</v>
      </c>
      <c r="J409" s="79"/>
      <c r="K409" s="79">
        <f>SenateDrop!H406</f>
        <v>6664</v>
      </c>
      <c r="L409" s="79"/>
      <c r="M409" s="79">
        <f>SenateDrop!K406</f>
        <v>0</v>
      </c>
      <c r="N409">
        <f t="shared" si="12"/>
        <v>0</v>
      </c>
      <c r="O409">
        <f t="shared" si="13"/>
        <v>1</v>
      </c>
      <c r="P409">
        <v>1</v>
      </c>
    </row>
    <row r="410" spans="2:16" hidden="1" x14ac:dyDescent="0.3">
      <c r="B410" s="5" t="str">
        <f>SenateDrop!C407</f>
        <v>Kinney, Kevin</v>
      </c>
      <c r="D410" s="5" t="str">
        <f>SenateDrop!F407</f>
        <v>Washington</v>
      </c>
      <c r="F410" s="80">
        <f>SenateDrop!I407</f>
        <v>1745.1</v>
      </c>
      <c r="G410" s="80">
        <v>406</v>
      </c>
      <c r="I410" s="79">
        <f>SenateDrop!J407</f>
        <v>6664</v>
      </c>
      <c r="J410" s="79"/>
      <c r="K410" s="79">
        <f>SenateDrop!H407</f>
        <v>6664</v>
      </c>
      <c r="L410" s="79"/>
      <c r="M410" s="79">
        <f>SenateDrop!K407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3">
      <c r="B411" s="5" t="str">
        <f>SenateDrop!C408</f>
        <v>Kinney, Kevin</v>
      </c>
      <c r="D411" s="5" t="str">
        <f>SenateDrop!F408</f>
        <v>West Liberty</v>
      </c>
      <c r="F411" s="80">
        <f>SenateDrop!I408</f>
        <v>1307.3</v>
      </c>
      <c r="G411" s="80">
        <v>407</v>
      </c>
      <c r="I411" s="79">
        <f>SenateDrop!J408</f>
        <v>6664</v>
      </c>
      <c r="J411" s="79"/>
      <c r="K411" s="79">
        <f>SenateDrop!H408</f>
        <v>6664</v>
      </c>
      <c r="L411" s="79"/>
      <c r="M411" s="79">
        <f>SenateDrop!K408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3">
      <c r="B412" s="5" t="str">
        <f>SenateDrop!C409</f>
        <v>Kinney, Kevin</v>
      </c>
      <c r="D412" s="5" t="str">
        <f>SenateDrop!F409</f>
        <v>Williamsburg</v>
      </c>
      <c r="F412" s="80">
        <f>SenateDrop!I409</f>
        <v>1127.5999999999999</v>
      </c>
      <c r="G412" s="80">
        <v>408</v>
      </c>
      <c r="I412" s="79">
        <f>SenateDrop!J409</f>
        <v>6680</v>
      </c>
      <c r="J412" s="79"/>
      <c r="K412" s="79">
        <f>SenateDrop!H409</f>
        <v>6664</v>
      </c>
      <c r="L412" s="79"/>
      <c r="M412" s="79">
        <f>SenateDrop!K409</f>
        <v>16</v>
      </c>
      <c r="N412">
        <f t="shared" si="12"/>
        <v>1</v>
      </c>
      <c r="O412">
        <f t="shared" si="13"/>
        <v>1</v>
      </c>
      <c r="P412">
        <v>1</v>
      </c>
    </row>
    <row r="413" spans="2:16" hidden="1" x14ac:dyDescent="0.3">
      <c r="B413" s="5" t="str">
        <f>SenateDrop!C410</f>
        <v>Kraayenbrink, Tim</v>
      </c>
      <c r="D413" s="5" t="str">
        <f>SenateDrop!F410</f>
        <v>Albert City-Truesdale</v>
      </c>
      <c r="F413" s="80">
        <f>SenateDrop!I410</f>
        <v>203.2</v>
      </c>
      <c r="G413" s="80">
        <v>409</v>
      </c>
      <c r="I413" s="79">
        <f>SenateDrop!J410</f>
        <v>6745</v>
      </c>
      <c r="J413" s="79"/>
      <c r="K413" s="79">
        <f>SenateDrop!H410</f>
        <v>6664</v>
      </c>
      <c r="L413" s="79"/>
      <c r="M413" s="79">
        <f>SenateDrop!K410</f>
        <v>81</v>
      </c>
      <c r="N413">
        <f t="shared" si="12"/>
        <v>1</v>
      </c>
      <c r="O413">
        <f t="shared" si="13"/>
        <v>1</v>
      </c>
      <c r="P413">
        <v>1</v>
      </c>
    </row>
    <row r="414" spans="2:16" hidden="1" x14ac:dyDescent="0.3">
      <c r="B414" s="5" t="str">
        <f>SenateDrop!C411</f>
        <v>Kraayenbrink, Tim</v>
      </c>
      <c r="D414" s="5" t="str">
        <f>SenateDrop!F411</f>
        <v>Clarion-Goldfield-Dows</v>
      </c>
      <c r="F414" s="80">
        <f>SenateDrop!I411</f>
        <v>966.7</v>
      </c>
      <c r="G414" s="80">
        <v>410</v>
      </c>
      <c r="I414" s="79">
        <f>SenateDrop!J411</f>
        <v>6699</v>
      </c>
      <c r="J414" s="79"/>
      <c r="K414" s="79">
        <f>SenateDrop!H411</f>
        <v>6664</v>
      </c>
      <c r="L414" s="79"/>
      <c r="M414" s="79">
        <f>SenateDrop!K411</f>
        <v>35</v>
      </c>
      <c r="N414">
        <f t="shared" si="12"/>
        <v>1</v>
      </c>
      <c r="O414">
        <f t="shared" si="13"/>
        <v>1</v>
      </c>
      <c r="P414">
        <v>1</v>
      </c>
    </row>
    <row r="415" spans="2:16" hidden="1" x14ac:dyDescent="0.3">
      <c r="B415" s="5" t="str">
        <f>SenateDrop!C412</f>
        <v>Kraayenbrink, Tim</v>
      </c>
      <c r="D415" s="5" t="str">
        <f>SenateDrop!F412</f>
        <v>Eagle Grove</v>
      </c>
      <c r="F415" s="80">
        <f>SenateDrop!I412</f>
        <v>851.7</v>
      </c>
      <c r="G415" s="80">
        <v>411</v>
      </c>
      <c r="I415" s="79">
        <f>SenateDrop!J412</f>
        <v>6782</v>
      </c>
      <c r="J415" s="79"/>
      <c r="K415" s="79">
        <f>SenateDrop!H412</f>
        <v>6664</v>
      </c>
      <c r="L415" s="79"/>
      <c r="M415" s="79">
        <f>SenateDrop!K412</f>
        <v>118</v>
      </c>
      <c r="N415">
        <f t="shared" si="12"/>
        <v>1</v>
      </c>
      <c r="O415">
        <f t="shared" si="13"/>
        <v>1</v>
      </c>
      <c r="P415">
        <v>1</v>
      </c>
    </row>
    <row r="416" spans="2:16" hidden="1" x14ac:dyDescent="0.3">
      <c r="B416" s="5" t="str">
        <f>SenateDrop!C413</f>
        <v>Kraayenbrink, Tim</v>
      </c>
      <c r="D416" s="5" t="str">
        <f>SenateDrop!F413</f>
        <v>Fort Dodge</v>
      </c>
      <c r="F416" s="80">
        <f>SenateDrop!I413</f>
        <v>3710.6</v>
      </c>
      <c r="G416" s="80">
        <v>412</v>
      </c>
      <c r="I416" s="79">
        <f>SenateDrop!J413</f>
        <v>6691</v>
      </c>
      <c r="J416" s="79"/>
      <c r="K416" s="79">
        <f>SenateDrop!H413</f>
        <v>6664</v>
      </c>
      <c r="L416" s="79"/>
      <c r="M416" s="79">
        <f>SenateDrop!K413</f>
        <v>27</v>
      </c>
      <c r="N416">
        <f t="shared" si="12"/>
        <v>1</v>
      </c>
      <c r="O416">
        <f t="shared" si="13"/>
        <v>1</v>
      </c>
      <c r="P416">
        <v>1</v>
      </c>
    </row>
    <row r="417" spans="2:16" hidden="1" x14ac:dyDescent="0.3">
      <c r="B417" s="5" t="str">
        <f>SenateDrop!C414</f>
        <v>Kraayenbrink, Tim</v>
      </c>
      <c r="D417" s="5" t="str">
        <f>SenateDrop!F414</f>
        <v>Gilmore City-Bradgate</v>
      </c>
      <c r="F417" s="80">
        <f>SenateDrop!I414</f>
        <v>118</v>
      </c>
      <c r="G417" s="80">
        <v>413</v>
      </c>
      <c r="I417" s="79">
        <f>SenateDrop!J414</f>
        <v>6831</v>
      </c>
      <c r="J417" s="79"/>
      <c r="K417" s="79">
        <f>SenateDrop!H414</f>
        <v>6664</v>
      </c>
      <c r="L417" s="79"/>
      <c r="M417" s="79">
        <f>SenateDrop!K414</f>
        <v>167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3">
      <c r="B418" s="5" t="str">
        <f>SenateDrop!C415</f>
        <v>Kraayenbrink, Tim</v>
      </c>
      <c r="D418" s="5" t="str">
        <f>SenateDrop!F415</f>
        <v>Humboldt</v>
      </c>
      <c r="F418" s="80">
        <f>SenateDrop!I415</f>
        <v>1198.0999999999999</v>
      </c>
      <c r="G418" s="80">
        <v>414</v>
      </c>
      <c r="I418" s="79">
        <f>SenateDrop!J415</f>
        <v>6664</v>
      </c>
      <c r="J418" s="79"/>
      <c r="K418" s="79">
        <f>SenateDrop!H415</f>
        <v>6664</v>
      </c>
      <c r="L418" s="79"/>
      <c r="M418" s="79">
        <f>SenateDrop!K415</f>
        <v>0</v>
      </c>
      <c r="N418">
        <f t="shared" si="12"/>
        <v>0</v>
      </c>
      <c r="O418">
        <f t="shared" si="13"/>
        <v>1</v>
      </c>
      <c r="P418">
        <v>1</v>
      </c>
    </row>
    <row r="419" spans="2:16" hidden="1" x14ac:dyDescent="0.3">
      <c r="B419" s="5" t="str">
        <f>SenateDrop!C416</f>
        <v>Kraayenbrink, Tim</v>
      </c>
      <c r="D419" s="5" t="str">
        <f>SenateDrop!F416</f>
        <v>Laurens-Marathon</v>
      </c>
      <c r="F419" s="80">
        <f>SenateDrop!I416</f>
        <v>291</v>
      </c>
      <c r="G419" s="80">
        <v>415</v>
      </c>
      <c r="I419" s="79">
        <f>SenateDrop!J416</f>
        <v>6664</v>
      </c>
      <c r="J419" s="79"/>
      <c r="K419" s="79">
        <f>SenateDrop!H416</f>
        <v>6664</v>
      </c>
      <c r="L419" s="79"/>
      <c r="M419" s="79">
        <f>SenateDrop!K416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3">
      <c r="B420" s="5" t="str">
        <f>SenateDrop!C417</f>
        <v>Kraayenbrink, Tim</v>
      </c>
      <c r="D420" s="5" t="str">
        <f>SenateDrop!F417</f>
        <v>LuVerne</v>
      </c>
      <c r="F420" s="80">
        <f>SenateDrop!I417</f>
        <v>153.5</v>
      </c>
      <c r="G420" s="80">
        <v>416</v>
      </c>
      <c r="I420" s="79">
        <f>SenateDrop!J417</f>
        <v>6839</v>
      </c>
      <c r="J420" s="79"/>
      <c r="K420" s="79">
        <f>SenateDrop!H417</f>
        <v>6664</v>
      </c>
      <c r="L420" s="79"/>
      <c r="M420" s="79">
        <f>SenateDrop!K417</f>
        <v>175</v>
      </c>
      <c r="N420">
        <f t="shared" si="12"/>
        <v>1</v>
      </c>
      <c r="O420">
        <f t="shared" si="13"/>
        <v>0</v>
      </c>
      <c r="P420">
        <v>1</v>
      </c>
    </row>
    <row r="421" spans="2:16" hidden="1" x14ac:dyDescent="0.3">
      <c r="B421" s="5" t="str">
        <f>SenateDrop!C418</f>
        <v>Kraayenbrink, Tim</v>
      </c>
      <c r="D421" s="5" t="str">
        <f>SenateDrop!F418</f>
        <v>Manson Northwest Webster</v>
      </c>
      <c r="F421" s="80">
        <f>SenateDrop!I418</f>
        <v>649</v>
      </c>
      <c r="G421" s="80">
        <v>417</v>
      </c>
      <c r="I421" s="79">
        <f>SenateDrop!J418</f>
        <v>6724</v>
      </c>
      <c r="J421" s="79"/>
      <c r="K421" s="79">
        <f>SenateDrop!H418</f>
        <v>6664</v>
      </c>
      <c r="L421" s="79"/>
      <c r="M421" s="79">
        <f>SenateDrop!K418</f>
        <v>60</v>
      </c>
      <c r="N421">
        <f t="shared" si="12"/>
        <v>1</v>
      </c>
      <c r="O421">
        <f t="shared" si="13"/>
        <v>1</v>
      </c>
      <c r="P421">
        <v>1</v>
      </c>
    </row>
    <row r="422" spans="2:16" hidden="1" x14ac:dyDescent="0.3">
      <c r="B422" s="5" t="str">
        <f>SenateDrop!C419</f>
        <v>Kraayenbrink, Tim</v>
      </c>
      <c r="D422" s="5" t="str">
        <f>SenateDrop!F419</f>
        <v>Newell-Fonda</v>
      </c>
      <c r="F422" s="80">
        <f>SenateDrop!I419</f>
        <v>470.8</v>
      </c>
      <c r="G422" s="80">
        <v>418</v>
      </c>
      <c r="I422" s="79">
        <f>SenateDrop!J419</f>
        <v>6753</v>
      </c>
      <c r="J422" s="79"/>
      <c r="K422" s="79">
        <f>SenateDrop!H419</f>
        <v>6664</v>
      </c>
      <c r="L422" s="79"/>
      <c r="M422" s="79">
        <f>SenateDrop!K419</f>
        <v>89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3">
      <c r="B423" s="5" t="str">
        <f>SenateDrop!C420</f>
        <v>Kraayenbrink, Tim</v>
      </c>
      <c r="D423" s="5" t="str">
        <f>SenateDrop!F420</f>
        <v>Pocahontas Area</v>
      </c>
      <c r="F423" s="80">
        <f>SenateDrop!I420</f>
        <v>695.2</v>
      </c>
      <c r="G423" s="80">
        <v>419</v>
      </c>
      <c r="I423" s="79">
        <f>SenateDrop!J420</f>
        <v>6799</v>
      </c>
      <c r="J423" s="79"/>
      <c r="K423" s="79">
        <f>SenateDrop!H420</f>
        <v>6664</v>
      </c>
      <c r="L423" s="79"/>
      <c r="M423" s="79">
        <f>SenateDrop!K420</f>
        <v>135</v>
      </c>
      <c r="N423">
        <f t="shared" si="12"/>
        <v>1</v>
      </c>
      <c r="O423">
        <f t="shared" si="13"/>
        <v>1</v>
      </c>
      <c r="P423">
        <v>1</v>
      </c>
    </row>
    <row r="424" spans="2:16" hidden="1" x14ac:dyDescent="0.3">
      <c r="B424" s="5" t="str">
        <f>SenateDrop!C421</f>
        <v>Kraayenbrink, Tim</v>
      </c>
      <c r="D424" s="5" t="str">
        <f>SenateDrop!F421</f>
        <v>Prairie Valley</v>
      </c>
      <c r="F424" s="80">
        <f>SenateDrop!I421</f>
        <v>590</v>
      </c>
      <c r="G424" s="80">
        <v>420</v>
      </c>
      <c r="I424" s="79">
        <f>SenateDrop!J421</f>
        <v>6784</v>
      </c>
      <c r="J424" s="79"/>
      <c r="K424" s="79">
        <f>SenateDrop!H421</f>
        <v>6664</v>
      </c>
      <c r="L424" s="79"/>
      <c r="M424" s="79">
        <f>SenateDrop!K421</f>
        <v>120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3">
      <c r="B425" s="5" t="str">
        <f>SenateDrop!C422</f>
        <v>Kraayenbrink, Tim</v>
      </c>
      <c r="D425" s="5" t="str">
        <f>SenateDrop!F422</f>
        <v>South Central Calhoun</v>
      </c>
      <c r="F425" s="80">
        <f>SenateDrop!I422</f>
        <v>920.1</v>
      </c>
      <c r="G425" s="80">
        <v>421</v>
      </c>
      <c r="I425" s="79">
        <f>SenateDrop!J422</f>
        <v>6697</v>
      </c>
      <c r="J425" s="79"/>
      <c r="K425" s="79">
        <f>SenateDrop!H422</f>
        <v>6664</v>
      </c>
      <c r="L425" s="79"/>
      <c r="M425" s="79">
        <f>SenateDrop!K422</f>
        <v>33</v>
      </c>
      <c r="N425">
        <f t="shared" si="12"/>
        <v>1</v>
      </c>
      <c r="O425">
        <f t="shared" si="13"/>
        <v>1</v>
      </c>
      <c r="P425">
        <v>1</v>
      </c>
    </row>
    <row r="426" spans="2:16" hidden="1" x14ac:dyDescent="0.3">
      <c r="B426" s="5" t="str">
        <f>SenateDrop!C423</f>
        <v>Kraayenbrink, Tim</v>
      </c>
      <c r="D426" s="5" t="str">
        <f>SenateDrop!F423</f>
        <v>Southeast Webster Grand</v>
      </c>
      <c r="F426" s="80">
        <f>SenateDrop!I423</f>
        <v>547.20000000000005</v>
      </c>
      <c r="G426" s="80">
        <v>422</v>
      </c>
      <c r="I426" s="79">
        <f>SenateDrop!J423</f>
        <v>6793</v>
      </c>
      <c r="J426" s="79"/>
      <c r="K426" s="79">
        <f>SenateDrop!H423</f>
        <v>6664</v>
      </c>
      <c r="L426" s="79"/>
      <c r="M426" s="79">
        <f>SenateDrop!K423</f>
        <v>129</v>
      </c>
      <c r="N426">
        <f t="shared" si="12"/>
        <v>1</v>
      </c>
      <c r="O426">
        <f t="shared" si="13"/>
        <v>1</v>
      </c>
      <c r="P426">
        <v>1</v>
      </c>
    </row>
    <row r="427" spans="2:16" hidden="1" x14ac:dyDescent="0.3">
      <c r="B427" s="5" t="str">
        <f>SenateDrop!C424</f>
        <v>Kraayenbrink, Tim</v>
      </c>
      <c r="D427" s="5" t="str">
        <f>SenateDrop!F424</f>
        <v>Twin Rivers</v>
      </c>
      <c r="F427" s="80">
        <f>SenateDrop!I424</f>
        <v>162</v>
      </c>
      <c r="G427" s="80">
        <v>423</v>
      </c>
      <c r="I427" s="79">
        <f>SenateDrop!J424</f>
        <v>6839</v>
      </c>
      <c r="J427" s="79"/>
      <c r="K427" s="79">
        <f>SenateDrop!H424</f>
        <v>6664</v>
      </c>
      <c r="L427" s="79"/>
      <c r="M427" s="79">
        <f>SenateDrop!K424</f>
        <v>175</v>
      </c>
      <c r="N427">
        <f t="shared" si="12"/>
        <v>1</v>
      </c>
      <c r="O427">
        <f t="shared" si="13"/>
        <v>0</v>
      </c>
      <c r="P427">
        <v>1</v>
      </c>
    </row>
    <row r="428" spans="2:16" hidden="1" x14ac:dyDescent="0.3">
      <c r="B428" s="5" t="str">
        <f>SenateDrop!C425</f>
        <v>Kraayenbrink, Tim</v>
      </c>
      <c r="D428" s="5" t="str">
        <f>SenateDrop!F425</f>
        <v>Webster City</v>
      </c>
      <c r="F428" s="80">
        <f>SenateDrop!I425</f>
        <v>1543.7</v>
      </c>
      <c r="G428" s="80">
        <v>424</v>
      </c>
      <c r="I428" s="79">
        <f>SenateDrop!J425</f>
        <v>6664</v>
      </c>
      <c r="J428" s="79"/>
      <c r="K428" s="79">
        <f>SenateDrop!H425</f>
        <v>6664</v>
      </c>
      <c r="L428" s="79"/>
      <c r="M428" s="79">
        <f>SenateDrop!K425</f>
        <v>0</v>
      </c>
      <c r="N428">
        <f t="shared" si="12"/>
        <v>0</v>
      </c>
      <c r="O428">
        <f t="shared" si="13"/>
        <v>1</v>
      </c>
      <c r="P428">
        <v>1</v>
      </c>
    </row>
    <row r="429" spans="2:16" hidden="1" x14ac:dyDescent="0.3">
      <c r="B429" s="5" t="str">
        <f>SenateDrop!C426</f>
        <v>Kraayenbrink, Tim</v>
      </c>
      <c r="D429" s="5" t="str">
        <f>SenateDrop!F426</f>
        <v>West Bend-Mallard</v>
      </c>
      <c r="F429" s="80">
        <f>SenateDrop!I426</f>
        <v>317.89999999999998</v>
      </c>
      <c r="G429" s="80">
        <v>425</v>
      </c>
      <c r="I429" s="79">
        <f>SenateDrop!J426</f>
        <v>6716</v>
      </c>
      <c r="J429" s="79"/>
      <c r="K429" s="79">
        <f>SenateDrop!H426</f>
        <v>6664</v>
      </c>
      <c r="L429" s="79"/>
      <c r="M429" s="79">
        <f>SenateDrop!K426</f>
        <v>52</v>
      </c>
      <c r="N429">
        <f t="shared" si="12"/>
        <v>1</v>
      </c>
      <c r="O429">
        <f t="shared" si="13"/>
        <v>1</v>
      </c>
      <c r="P429">
        <v>1</v>
      </c>
    </row>
    <row r="430" spans="2:16" hidden="1" x14ac:dyDescent="0.3">
      <c r="B430" s="5" t="str">
        <f>SenateDrop!C427</f>
        <v>Lofgren, Mark</v>
      </c>
      <c r="D430" s="5" t="str">
        <f>SenateDrop!F427</f>
        <v>Bennett</v>
      </c>
      <c r="F430" s="80">
        <f>SenateDrop!I427</f>
        <v>186</v>
      </c>
      <c r="G430" s="80">
        <v>426</v>
      </c>
      <c r="I430" s="79">
        <f>SenateDrop!J427</f>
        <v>6795</v>
      </c>
      <c r="J430" s="79"/>
      <c r="K430" s="79">
        <f>SenateDrop!H427</f>
        <v>6664</v>
      </c>
      <c r="L430" s="79"/>
      <c r="M430" s="79">
        <f>SenateDrop!K427</f>
        <v>131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3">
      <c r="B431" s="5" t="str">
        <f>SenateDrop!C428</f>
        <v>Lofgren, Mark</v>
      </c>
      <c r="D431" s="5" t="str">
        <f>SenateDrop!F428</f>
        <v>Calamus-Wheatland</v>
      </c>
      <c r="F431" s="80">
        <f>SenateDrop!I428</f>
        <v>448.7</v>
      </c>
      <c r="G431" s="80">
        <v>427</v>
      </c>
      <c r="I431" s="79">
        <f>SenateDrop!J428</f>
        <v>6723</v>
      </c>
      <c r="J431" s="79"/>
      <c r="K431" s="79">
        <f>SenateDrop!H428</f>
        <v>6664</v>
      </c>
      <c r="L431" s="79"/>
      <c r="M431" s="79">
        <f>SenateDrop!K428</f>
        <v>59</v>
      </c>
      <c r="N431">
        <f t="shared" si="12"/>
        <v>1</v>
      </c>
      <c r="O431">
        <f t="shared" si="13"/>
        <v>1</v>
      </c>
      <c r="P431">
        <v>1</v>
      </c>
    </row>
    <row r="432" spans="2:16" hidden="1" x14ac:dyDescent="0.3">
      <c r="B432" s="5" t="str">
        <f>SenateDrop!C429</f>
        <v>Lofgren, Mark</v>
      </c>
      <c r="D432" s="5" t="str">
        <f>SenateDrop!F429</f>
        <v>Davenport</v>
      </c>
      <c r="F432" s="80">
        <f>SenateDrop!I429</f>
        <v>15490</v>
      </c>
      <c r="G432" s="80">
        <v>428</v>
      </c>
      <c r="I432" s="79">
        <f>SenateDrop!J429</f>
        <v>6664</v>
      </c>
      <c r="J432" s="79"/>
      <c r="K432" s="79">
        <f>SenateDrop!H429</f>
        <v>6664</v>
      </c>
      <c r="L432" s="79"/>
      <c r="M432" s="79">
        <f>SenateDrop!K429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3">
      <c r="B433" s="5" t="str">
        <f>SenateDrop!C430</f>
        <v>Lofgren, Mark</v>
      </c>
      <c r="D433" s="5" t="str">
        <f>SenateDrop!F430</f>
        <v>Durant</v>
      </c>
      <c r="F433" s="80">
        <f>SenateDrop!I430</f>
        <v>580.70000000000005</v>
      </c>
      <c r="G433" s="80">
        <v>429</v>
      </c>
      <c r="I433" s="79">
        <f>SenateDrop!J430</f>
        <v>6710</v>
      </c>
      <c r="J433" s="79"/>
      <c r="K433" s="79">
        <f>SenateDrop!H430</f>
        <v>6664</v>
      </c>
      <c r="L433" s="79"/>
      <c r="M433" s="79">
        <f>SenateDrop!K430</f>
        <v>46</v>
      </c>
      <c r="N433">
        <f t="shared" si="12"/>
        <v>1</v>
      </c>
      <c r="O433">
        <f t="shared" si="13"/>
        <v>1</v>
      </c>
      <c r="P433">
        <v>1</v>
      </c>
    </row>
    <row r="434" spans="2:16" hidden="1" x14ac:dyDescent="0.3">
      <c r="B434" s="5" t="str">
        <f>SenateDrop!C431</f>
        <v>Lofgren, Mark</v>
      </c>
      <c r="D434" s="5" t="str">
        <f>SenateDrop!F431</f>
        <v>Louisa-Muscatine</v>
      </c>
      <c r="F434" s="80">
        <f>SenateDrop!I431</f>
        <v>729.7</v>
      </c>
      <c r="G434" s="80">
        <v>430</v>
      </c>
      <c r="I434" s="79">
        <f>SenateDrop!J431</f>
        <v>6664</v>
      </c>
      <c r="J434" s="79"/>
      <c r="K434" s="79">
        <f>SenateDrop!H431</f>
        <v>6664</v>
      </c>
      <c r="L434" s="79"/>
      <c r="M434" s="79">
        <f>SenateDrop!K431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3">
      <c r="B435" s="5" t="str">
        <f>SenateDrop!C432</f>
        <v>Lofgren, Mark</v>
      </c>
      <c r="D435" s="5" t="str">
        <f>SenateDrop!F432</f>
        <v>Muscatine</v>
      </c>
      <c r="F435" s="80">
        <f>SenateDrop!I432</f>
        <v>5084.2</v>
      </c>
      <c r="G435" s="80">
        <v>431</v>
      </c>
      <c r="I435" s="79">
        <f>SenateDrop!J432</f>
        <v>6664</v>
      </c>
      <c r="J435" s="79"/>
      <c r="K435" s="79">
        <f>SenateDrop!H432</f>
        <v>6664</v>
      </c>
      <c r="L435" s="79"/>
      <c r="M435" s="79">
        <f>SenateDrop!K432</f>
        <v>0</v>
      </c>
      <c r="N435">
        <f t="shared" si="12"/>
        <v>0</v>
      </c>
      <c r="O435">
        <f t="shared" si="13"/>
        <v>1</v>
      </c>
      <c r="P435">
        <v>1</v>
      </c>
    </row>
    <row r="436" spans="2:16" hidden="1" x14ac:dyDescent="0.3">
      <c r="B436" s="5" t="str">
        <f>SenateDrop!C433</f>
        <v>Lofgren, Mark</v>
      </c>
      <c r="D436" s="5" t="str">
        <f>SenateDrop!F433</f>
        <v>North Scott</v>
      </c>
      <c r="F436" s="80">
        <f>SenateDrop!I433</f>
        <v>3062.1</v>
      </c>
      <c r="G436" s="80">
        <v>432</v>
      </c>
      <c r="I436" s="79">
        <f>SenateDrop!J433</f>
        <v>6664</v>
      </c>
      <c r="J436" s="79"/>
      <c r="K436" s="79">
        <f>SenateDrop!H433</f>
        <v>6664</v>
      </c>
      <c r="L436" s="79"/>
      <c r="M436" s="79">
        <f>SenateDrop!K433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3">
      <c r="B437" s="5" t="str">
        <f>SenateDrop!C434</f>
        <v>Lofgren, Mark</v>
      </c>
      <c r="D437" s="5" t="str">
        <f>SenateDrop!F434</f>
        <v>Wilton</v>
      </c>
      <c r="F437" s="80">
        <f>SenateDrop!I434</f>
        <v>817.7</v>
      </c>
      <c r="G437" s="80">
        <v>433</v>
      </c>
      <c r="I437" s="79">
        <f>SenateDrop!J434</f>
        <v>6664</v>
      </c>
      <c r="J437" s="79"/>
      <c r="K437" s="79">
        <f>SenateDrop!H434</f>
        <v>6664</v>
      </c>
      <c r="L437" s="79"/>
      <c r="M437" s="79">
        <f>SenateDrop!K434</f>
        <v>0</v>
      </c>
      <c r="N437">
        <f t="shared" si="12"/>
        <v>0</v>
      </c>
      <c r="O437">
        <f t="shared" si="13"/>
        <v>1</v>
      </c>
      <c r="P437">
        <v>1</v>
      </c>
    </row>
    <row r="438" spans="2:16" hidden="1" x14ac:dyDescent="0.3">
      <c r="B438" s="5" t="str">
        <f>SenateDrop!C435</f>
        <v>Lykam, Jim</v>
      </c>
      <c r="D438" s="5" t="str">
        <f>SenateDrop!F435</f>
        <v>Davenport</v>
      </c>
      <c r="F438" s="80">
        <f>SenateDrop!I435</f>
        <v>15490</v>
      </c>
      <c r="G438" s="80">
        <v>434</v>
      </c>
      <c r="I438" s="79">
        <f>SenateDrop!J435</f>
        <v>6664</v>
      </c>
      <c r="J438" s="79"/>
      <c r="K438" s="79">
        <f>SenateDrop!H435</f>
        <v>6664</v>
      </c>
      <c r="L438" s="79"/>
      <c r="M438" s="79">
        <f>SenateDrop!K435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3">
      <c r="B439" s="5" t="str">
        <f>SenateDrop!C436</f>
        <v>Mathis, Liz</v>
      </c>
      <c r="D439" s="5" t="str">
        <f>SenateDrop!F436</f>
        <v>Alburnett</v>
      </c>
      <c r="F439" s="80">
        <f>SenateDrop!I436</f>
        <v>515.29999999999995</v>
      </c>
      <c r="G439" s="80">
        <v>435</v>
      </c>
      <c r="I439" s="79">
        <f>SenateDrop!J436</f>
        <v>6664</v>
      </c>
      <c r="J439" s="79"/>
      <c r="K439" s="79">
        <f>SenateDrop!H436</f>
        <v>6664</v>
      </c>
      <c r="L439" s="79"/>
      <c r="M439" s="79">
        <f>SenateDrop!K436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3">
      <c r="B440" s="5" t="str">
        <f>SenateDrop!C437</f>
        <v>Mathis, Liz</v>
      </c>
      <c r="D440" s="5" t="str">
        <f>SenateDrop!F437</f>
        <v>Cedar Rapids</v>
      </c>
      <c r="F440" s="80">
        <f>SenateDrop!I437</f>
        <v>17091.7</v>
      </c>
      <c r="G440" s="80">
        <v>436</v>
      </c>
      <c r="I440" s="79">
        <f>SenateDrop!J437</f>
        <v>6664</v>
      </c>
      <c r="J440" s="79"/>
      <c r="K440" s="79">
        <f>SenateDrop!H437</f>
        <v>6664</v>
      </c>
      <c r="L440" s="79"/>
      <c r="M440" s="79">
        <f>SenateDrop!K437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3">
      <c r="B441" s="5" t="str">
        <f>SenateDrop!C438</f>
        <v>Mathis, Liz</v>
      </c>
      <c r="D441" s="5" t="str">
        <f>SenateDrop!F438</f>
        <v>College</v>
      </c>
      <c r="F441" s="80">
        <f>SenateDrop!I438</f>
        <v>5086.6000000000004</v>
      </c>
      <c r="G441" s="80">
        <v>437</v>
      </c>
      <c r="I441" s="79">
        <f>SenateDrop!J438</f>
        <v>6664</v>
      </c>
      <c r="J441" s="79"/>
      <c r="K441" s="79">
        <f>SenateDrop!H438</f>
        <v>6664</v>
      </c>
      <c r="L441" s="79"/>
      <c r="M441" s="79">
        <f>SenateDrop!K438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3">
      <c r="B442" s="5" t="str">
        <f>SenateDrop!C439</f>
        <v>Mathis, Liz</v>
      </c>
      <c r="D442" s="5" t="str">
        <f>SenateDrop!F439</f>
        <v>Linn-Mar</v>
      </c>
      <c r="F442" s="80">
        <f>SenateDrop!I439</f>
        <v>7312.5</v>
      </c>
      <c r="G442" s="80">
        <v>438</v>
      </c>
      <c r="I442" s="79">
        <f>SenateDrop!J439</f>
        <v>6665</v>
      </c>
      <c r="J442" s="79"/>
      <c r="K442" s="79">
        <f>SenateDrop!H439</f>
        <v>6664</v>
      </c>
      <c r="L442" s="79"/>
      <c r="M442" s="79">
        <f>SenateDrop!K439</f>
        <v>1</v>
      </c>
      <c r="N442">
        <f t="shared" si="12"/>
        <v>1</v>
      </c>
      <c r="O442">
        <f t="shared" si="13"/>
        <v>1</v>
      </c>
      <c r="P442">
        <v>1</v>
      </c>
    </row>
    <row r="443" spans="2:16" hidden="1" x14ac:dyDescent="0.3">
      <c r="B443" s="5" t="str">
        <f>SenateDrop!C440</f>
        <v>Mathis, Liz</v>
      </c>
      <c r="D443" s="5" t="str">
        <f>SenateDrop!F440</f>
        <v>Marion Independent</v>
      </c>
      <c r="F443" s="80">
        <f>SenateDrop!I440</f>
        <v>1934.5</v>
      </c>
      <c r="G443" s="80">
        <v>439</v>
      </c>
      <c r="I443" s="79">
        <f>SenateDrop!J440</f>
        <v>6766</v>
      </c>
      <c r="J443" s="79"/>
      <c r="K443" s="79">
        <f>SenateDrop!H440</f>
        <v>6664</v>
      </c>
      <c r="L443" s="79"/>
      <c r="M443" s="79">
        <f>SenateDrop!K440</f>
        <v>102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3">
      <c r="B444" s="5" t="str">
        <f>SenateDrop!C441</f>
        <v>Mathis, Liz</v>
      </c>
      <c r="D444" s="5" t="str">
        <f>SenateDrop!F441</f>
        <v>Mount Vernon</v>
      </c>
      <c r="F444" s="80">
        <f>SenateDrop!I441</f>
        <v>1124.2</v>
      </c>
      <c r="G444" s="80">
        <v>440</v>
      </c>
      <c r="I444" s="79">
        <f>SenateDrop!J441</f>
        <v>6664</v>
      </c>
      <c r="J444" s="79"/>
      <c r="K444" s="79">
        <f>SenateDrop!H441</f>
        <v>6664</v>
      </c>
      <c r="L444" s="79"/>
      <c r="M444" s="79">
        <f>SenateDrop!K441</f>
        <v>0</v>
      </c>
      <c r="N444">
        <f t="shared" si="12"/>
        <v>0</v>
      </c>
      <c r="O444">
        <f t="shared" si="13"/>
        <v>1</v>
      </c>
      <c r="P444">
        <v>1</v>
      </c>
    </row>
    <row r="445" spans="2:16" hidden="1" x14ac:dyDescent="0.3">
      <c r="B445" s="5" t="str">
        <f>SenateDrop!C442</f>
        <v>Mathis, Liz</v>
      </c>
      <c r="D445" s="5" t="str">
        <f>SenateDrop!F442</f>
        <v>Solon</v>
      </c>
      <c r="F445" s="80">
        <f>SenateDrop!I442</f>
        <v>1328.6</v>
      </c>
      <c r="G445" s="80">
        <v>441</v>
      </c>
      <c r="I445" s="79">
        <f>SenateDrop!J442</f>
        <v>6664</v>
      </c>
      <c r="J445" s="79"/>
      <c r="K445" s="79">
        <f>SenateDrop!H442</f>
        <v>6664</v>
      </c>
      <c r="L445" s="79"/>
      <c r="M445" s="79">
        <f>SenateDrop!K442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3">
      <c r="B446" s="5" t="str">
        <f>SenateDrop!C443</f>
        <v>McCoy, Matt</v>
      </c>
      <c r="D446" s="5" t="str">
        <f>SenateDrop!F443</f>
        <v>Des Moines Independent</v>
      </c>
      <c r="F446" s="80">
        <f>SenateDrop!I443</f>
        <v>32979.199999999997</v>
      </c>
      <c r="G446" s="80">
        <v>442</v>
      </c>
      <c r="I446" s="79">
        <f>SenateDrop!J443</f>
        <v>6732</v>
      </c>
      <c r="J446" s="79"/>
      <c r="K446" s="79">
        <f>SenateDrop!H443</f>
        <v>6664</v>
      </c>
      <c r="L446" s="79"/>
      <c r="M446" s="79">
        <f>SenateDrop!K443</f>
        <v>68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3">
      <c r="B447" s="5" t="str">
        <f>SenateDrop!C444</f>
        <v>McCoy, Matt</v>
      </c>
      <c r="D447" s="5" t="str">
        <f>SenateDrop!F444</f>
        <v>Norwalk</v>
      </c>
      <c r="F447" s="80">
        <f>SenateDrop!I444</f>
        <v>2714.5</v>
      </c>
      <c r="G447" s="80">
        <v>443</v>
      </c>
      <c r="I447" s="79">
        <f>SenateDrop!J444</f>
        <v>6664</v>
      </c>
      <c r="J447" s="79"/>
      <c r="K447" s="79">
        <f>SenateDrop!H444</f>
        <v>6664</v>
      </c>
      <c r="L447" s="79"/>
      <c r="M447" s="79">
        <f>SenateDrop!K444</f>
        <v>0</v>
      </c>
      <c r="N447">
        <f t="shared" si="12"/>
        <v>0</v>
      </c>
      <c r="O447">
        <f t="shared" si="13"/>
        <v>1</v>
      </c>
      <c r="P447">
        <v>1</v>
      </c>
    </row>
    <row r="448" spans="2:16" hidden="1" x14ac:dyDescent="0.3">
      <c r="B448" s="5" t="str">
        <f>SenateDrop!C445</f>
        <v>McCoy, Matt</v>
      </c>
      <c r="D448" s="5" t="str">
        <f>SenateDrop!F445</f>
        <v>West Des Moines</v>
      </c>
      <c r="F448" s="80">
        <f>SenateDrop!I445</f>
        <v>8968.9</v>
      </c>
      <c r="G448" s="80">
        <v>444</v>
      </c>
      <c r="I448" s="79">
        <f>SenateDrop!J445</f>
        <v>6664</v>
      </c>
      <c r="J448" s="79"/>
      <c r="K448" s="79">
        <f>SenateDrop!H445</f>
        <v>6664</v>
      </c>
      <c r="L448" s="79"/>
      <c r="M448" s="79">
        <f>SenateDrop!K445</f>
        <v>0</v>
      </c>
      <c r="N448">
        <f t="shared" si="12"/>
        <v>0</v>
      </c>
      <c r="O448">
        <f t="shared" si="13"/>
        <v>1</v>
      </c>
      <c r="P448">
        <v>1</v>
      </c>
    </row>
    <row r="449" spans="2:16" hidden="1" x14ac:dyDescent="0.3">
      <c r="B449" s="5" t="str">
        <f>SenateDrop!C446</f>
        <v>Petersen, Janet</v>
      </c>
      <c r="D449" s="5" t="str">
        <f>SenateDrop!F446</f>
        <v>Des Moines Independent</v>
      </c>
      <c r="F449" s="80">
        <f>SenateDrop!I446</f>
        <v>32979.199999999997</v>
      </c>
      <c r="G449" s="80">
        <v>445</v>
      </c>
      <c r="I449" s="79">
        <f>SenateDrop!J446</f>
        <v>6732</v>
      </c>
      <c r="J449" s="79"/>
      <c r="K449" s="79">
        <f>SenateDrop!H446</f>
        <v>6664</v>
      </c>
      <c r="L449" s="79"/>
      <c r="M449" s="79">
        <f>SenateDrop!K446</f>
        <v>68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3">
      <c r="B450" s="5" t="str">
        <f>SenateDrop!C447</f>
        <v>Petersen, Janet</v>
      </c>
      <c r="D450" s="5" t="str">
        <f>SenateDrop!F447</f>
        <v>Johnston</v>
      </c>
      <c r="F450" s="80">
        <f>SenateDrop!I447</f>
        <v>6894.2</v>
      </c>
      <c r="G450" s="80">
        <v>446</v>
      </c>
      <c r="I450" s="79">
        <f>SenateDrop!J447</f>
        <v>6664</v>
      </c>
      <c r="J450" s="79"/>
      <c r="K450" s="79">
        <f>SenateDrop!H447</f>
        <v>6664</v>
      </c>
      <c r="L450" s="79"/>
      <c r="M450" s="79">
        <f>SenateDrop!K447</f>
        <v>0</v>
      </c>
      <c r="N450">
        <f t="shared" si="12"/>
        <v>0</v>
      </c>
      <c r="O450">
        <f t="shared" si="13"/>
        <v>1</v>
      </c>
      <c r="P450">
        <v>1</v>
      </c>
    </row>
    <row r="451" spans="2:16" hidden="1" x14ac:dyDescent="0.3">
      <c r="B451" s="5" t="str">
        <f>SenateDrop!C448</f>
        <v>Quirmbach, Herman</v>
      </c>
      <c r="D451" s="5" t="str">
        <f>SenateDrop!F448</f>
        <v>Ames</v>
      </c>
      <c r="F451" s="80">
        <f>SenateDrop!I448</f>
        <v>4188</v>
      </c>
      <c r="G451" s="80">
        <v>447</v>
      </c>
      <c r="I451" s="79">
        <f>SenateDrop!J448</f>
        <v>6754</v>
      </c>
      <c r="J451" s="79"/>
      <c r="K451" s="79">
        <f>SenateDrop!H448</f>
        <v>6664</v>
      </c>
      <c r="L451" s="79"/>
      <c r="M451" s="79">
        <f>SenateDrop!K448</f>
        <v>90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3">
      <c r="B452" s="5" t="str">
        <f>SenateDrop!C449</f>
        <v>Quirmbach, Herman</v>
      </c>
      <c r="D452" s="5" t="str">
        <f>SenateDrop!F449</f>
        <v>Ballard</v>
      </c>
      <c r="F452" s="80">
        <f>SenateDrop!I449</f>
        <v>1604</v>
      </c>
      <c r="G452" s="80">
        <v>448</v>
      </c>
      <c r="I452" s="79">
        <f>SenateDrop!J449</f>
        <v>6664</v>
      </c>
      <c r="J452" s="79"/>
      <c r="K452" s="79">
        <f>SenateDrop!H449</f>
        <v>6664</v>
      </c>
      <c r="L452" s="79"/>
      <c r="M452" s="79">
        <f>SenateDrop!K449</f>
        <v>0</v>
      </c>
      <c r="N452">
        <f t="shared" si="12"/>
        <v>0</v>
      </c>
      <c r="O452">
        <f t="shared" si="13"/>
        <v>1</v>
      </c>
      <c r="P452">
        <v>1</v>
      </c>
    </row>
    <row r="453" spans="2:16" hidden="1" x14ac:dyDescent="0.3">
      <c r="B453" s="5" t="str">
        <f>SenateDrop!C450</f>
        <v>Quirmbach, Herman</v>
      </c>
      <c r="D453" s="5" t="str">
        <f>SenateDrop!F450</f>
        <v>Gilbert</v>
      </c>
      <c r="F453" s="80">
        <f>SenateDrop!I450</f>
        <v>1425.2</v>
      </c>
      <c r="G453" s="80">
        <v>449</v>
      </c>
      <c r="I453" s="79">
        <f>SenateDrop!J450</f>
        <v>6664</v>
      </c>
      <c r="J453" s="79"/>
      <c r="K453" s="79">
        <f>SenateDrop!H450</f>
        <v>6664</v>
      </c>
      <c r="L453" s="79"/>
      <c r="M453" s="79">
        <f>SenateDrop!K450</f>
        <v>0</v>
      </c>
      <c r="N453">
        <f t="shared" si="12"/>
        <v>0</v>
      </c>
      <c r="O453">
        <f t="shared" si="13"/>
        <v>1</v>
      </c>
      <c r="P453">
        <v>1</v>
      </c>
    </row>
    <row r="454" spans="2:16" hidden="1" x14ac:dyDescent="0.3">
      <c r="B454" s="5" t="str">
        <f>SenateDrop!C451</f>
        <v>Quirmbach, Herman</v>
      </c>
      <c r="D454" s="5" t="str">
        <f>SenateDrop!F451</f>
        <v>Nevada</v>
      </c>
      <c r="F454" s="80">
        <f>SenateDrop!I451</f>
        <v>1548.1</v>
      </c>
      <c r="G454" s="80">
        <v>450</v>
      </c>
      <c r="I454" s="79">
        <f>SenateDrop!J451</f>
        <v>6664</v>
      </c>
      <c r="J454" s="79"/>
      <c r="K454" s="79">
        <f>SenateDrop!H451</f>
        <v>6664</v>
      </c>
      <c r="L454" s="79"/>
      <c r="M454" s="79">
        <f>SenateDrop!K451</f>
        <v>0</v>
      </c>
      <c r="N454">
        <f t="shared" si="12"/>
        <v>0</v>
      </c>
      <c r="O454">
        <f t="shared" si="13"/>
        <v>1</v>
      </c>
      <c r="P454">
        <v>1</v>
      </c>
    </row>
    <row r="455" spans="2:16" hidden="1" x14ac:dyDescent="0.3">
      <c r="B455" s="5" t="str">
        <f>SenateDrop!C452</f>
        <v>Quirmbach, Herman</v>
      </c>
      <c r="D455" s="5" t="str">
        <f>SenateDrop!F452</f>
        <v>Roland-Story</v>
      </c>
      <c r="F455" s="80">
        <f>SenateDrop!I452</f>
        <v>1015.1</v>
      </c>
      <c r="G455" s="80">
        <v>451</v>
      </c>
      <c r="I455" s="79">
        <f>SenateDrop!J452</f>
        <v>6664</v>
      </c>
      <c r="J455" s="79"/>
      <c r="K455" s="79">
        <f>SenateDrop!H452</f>
        <v>6664</v>
      </c>
      <c r="L455" s="79"/>
      <c r="M455" s="79">
        <f>SenateDrop!K452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3">
      <c r="B456" s="5" t="str">
        <f>SenateDrop!C453</f>
        <v>Quirmbach, Herman</v>
      </c>
      <c r="D456" s="5" t="str">
        <f>SenateDrop!F453</f>
        <v>United</v>
      </c>
      <c r="F456" s="80">
        <f>SenateDrop!I453</f>
        <v>361.5</v>
      </c>
      <c r="G456" s="80">
        <v>452</v>
      </c>
      <c r="I456" s="79">
        <f>SenateDrop!J453</f>
        <v>6664</v>
      </c>
      <c r="J456" s="79"/>
      <c r="K456" s="79">
        <f>SenateDrop!H453</f>
        <v>6664</v>
      </c>
      <c r="L456" s="79"/>
      <c r="M456" s="79">
        <f>SenateDrop!K453</f>
        <v>0</v>
      </c>
      <c r="N456">
        <f t="shared" si="14"/>
        <v>0</v>
      </c>
      <c r="O456">
        <f t="shared" si="15"/>
        <v>1</v>
      </c>
      <c r="P456">
        <v>1</v>
      </c>
    </row>
    <row r="457" spans="2:16" hidden="1" x14ac:dyDescent="0.3">
      <c r="B457" s="5" t="str">
        <f>SenateDrop!C454</f>
        <v>Ragan, Amanda</v>
      </c>
      <c r="D457" s="5" t="str">
        <f>SenateDrop!F454</f>
        <v>AGWSR</v>
      </c>
      <c r="F457" s="80">
        <f>SenateDrop!I454</f>
        <v>622.70000000000005</v>
      </c>
      <c r="G457" s="80">
        <v>453</v>
      </c>
      <c r="I457" s="79">
        <f>SenateDrop!J454</f>
        <v>6774</v>
      </c>
      <c r="J457" s="79"/>
      <c r="K457" s="79">
        <f>SenateDrop!H454</f>
        <v>6664</v>
      </c>
      <c r="L457" s="79"/>
      <c r="M457" s="79">
        <f>SenateDrop!K454</f>
        <v>110</v>
      </c>
      <c r="N457">
        <f t="shared" si="14"/>
        <v>1</v>
      </c>
      <c r="O457">
        <f t="shared" si="15"/>
        <v>1</v>
      </c>
      <c r="P457">
        <v>1</v>
      </c>
    </row>
    <row r="458" spans="2:16" hidden="1" x14ac:dyDescent="0.3">
      <c r="B458" s="5" t="str">
        <f>SenateDrop!C455</f>
        <v>Ragan, Amanda</v>
      </c>
      <c r="D458" s="5" t="str">
        <f>SenateDrop!F455</f>
        <v>Alden</v>
      </c>
      <c r="F458" s="80">
        <f>SenateDrop!I455</f>
        <v>281.5</v>
      </c>
      <c r="G458" s="80">
        <v>454</v>
      </c>
      <c r="I458" s="79">
        <f>SenateDrop!J455</f>
        <v>6664</v>
      </c>
      <c r="J458" s="79"/>
      <c r="K458" s="79">
        <f>SenateDrop!H455</f>
        <v>6664</v>
      </c>
      <c r="L458" s="79"/>
      <c r="M458" s="79">
        <f>SenateDrop!K455</f>
        <v>0</v>
      </c>
      <c r="N458">
        <f t="shared" si="14"/>
        <v>0</v>
      </c>
      <c r="O458">
        <f t="shared" si="15"/>
        <v>1</v>
      </c>
      <c r="P458">
        <v>1</v>
      </c>
    </row>
    <row r="459" spans="2:16" hidden="1" x14ac:dyDescent="0.3">
      <c r="B459" s="5" t="str">
        <f>SenateDrop!C456</f>
        <v>Ragan, Amanda</v>
      </c>
      <c r="D459" s="5" t="str">
        <f>SenateDrop!F456</f>
        <v>North Butler</v>
      </c>
      <c r="F459" s="80">
        <f>SenateDrop!I456</f>
        <v>592</v>
      </c>
      <c r="G459" s="80">
        <v>455</v>
      </c>
      <c r="I459" s="79">
        <f>SenateDrop!J456</f>
        <v>6751</v>
      </c>
      <c r="J459" s="79"/>
      <c r="K459" s="79">
        <f>SenateDrop!H456</f>
        <v>6664</v>
      </c>
      <c r="L459" s="79"/>
      <c r="M459" s="79">
        <f>SenateDrop!K456</f>
        <v>87</v>
      </c>
      <c r="N459">
        <f t="shared" si="14"/>
        <v>1</v>
      </c>
      <c r="O459">
        <f t="shared" si="15"/>
        <v>1</v>
      </c>
      <c r="P459">
        <v>1</v>
      </c>
    </row>
    <row r="460" spans="2:16" hidden="1" x14ac:dyDescent="0.3">
      <c r="B460" s="5" t="str">
        <f>SenateDrop!C457</f>
        <v>Ragan, Amanda</v>
      </c>
      <c r="D460" s="5" t="str">
        <f>SenateDrop!F457</f>
        <v>Aplington-Parkersburg</v>
      </c>
      <c r="F460" s="80">
        <f>SenateDrop!I457</f>
        <v>847.2</v>
      </c>
      <c r="G460" s="80">
        <v>456</v>
      </c>
      <c r="I460" s="79">
        <f>SenateDrop!J457</f>
        <v>6664</v>
      </c>
      <c r="J460" s="79"/>
      <c r="K460" s="79">
        <f>SenateDrop!H457</f>
        <v>6664</v>
      </c>
      <c r="L460" s="79"/>
      <c r="M460" s="79">
        <f>SenateDrop!K457</f>
        <v>0</v>
      </c>
      <c r="N460">
        <f t="shared" si="14"/>
        <v>0</v>
      </c>
      <c r="O460">
        <f t="shared" si="15"/>
        <v>1</v>
      </c>
      <c r="P460">
        <v>1</v>
      </c>
    </row>
    <row r="461" spans="2:16" hidden="1" x14ac:dyDescent="0.3">
      <c r="B461" s="5" t="str">
        <f>SenateDrop!C458</f>
        <v>Ragan, Amanda</v>
      </c>
      <c r="D461" s="5" t="str">
        <f>SenateDrop!F458</f>
        <v>Belmond-Klemme</v>
      </c>
      <c r="F461" s="80">
        <f>SenateDrop!I458</f>
        <v>812.2</v>
      </c>
      <c r="G461" s="80">
        <v>457</v>
      </c>
      <c r="I461" s="79">
        <f>SenateDrop!J458</f>
        <v>6669</v>
      </c>
      <c r="J461" s="79"/>
      <c r="K461" s="79">
        <f>SenateDrop!H458</f>
        <v>6664</v>
      </c>
      <c r="L461" s="79"/>
      <c r="M461" s="79">
        <f>SenateDrop!K458</f>
        <v>5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3">
      <c r="B462" s="5" t="str">
        <f>SenateDrop!C459</f>
        <v>Ragan, Amanda</v>
      </c>
      <c r="D462" s="5" t="str">
        <f>SenateDrop!F459</f>
        <v>CAL</v>
      </c>
      <c r="F462" s="80">
        <f>SenateDrop!I459</f>
        <v>261.2</v>
      </c>
      <c r="G462" s="80">
        <v>458</v>
      </c>
      <c r="I462" s="79">
        <f>SenateDrop!J459</f>
        <v>6834</v>
      </c>
      <c r="J462" s="79"/>
      <c r="K462" s="79">
        <f>SenateDrop!H459</f>
        <v>6664</v>
      </c>
      <c r="L462" s="79"/>
      <c r="M462" s="79">
        <f>SenateDrop!K459</f>
        <v>170</v>
      </c>
      <c r="N462">
        <f t="shared" si="14"/>
        <v>1</v>
      </c>
      <c r="O462">
        <f t="shared" si="15"/>
        <v>1</v>
      </c>
      <c r="P462">
        <v>1</v>
      </c>
    </row>
    <row r="463" spans="2:16" hidden="1" x14ac:dyDescent="0.3">
      <c r="B463" s="5" t="str">
        <f>SenateDrop!C460</f>
        <v>Ragan, Amanda</v>
      </c>
      <c r="D463" s="5" t="str">
        <f>SenateDrop!F460</f>
        <v>Clarion-Goldfield-Dows</v>
      </c>
      <c r="F463" s="80">
        <f>SenateDrop!I460</f>
        <v>966.7</v>
      </c>
      <c r="G463" s="80">
        <v>459</v>
      </c>
      <c r="I463" s="79">
        <f>SenateDrop!J460</f>
        <v>6699</v>
      </c>
      <c r="J463" s="79"/>
      <c r="K463" s="79">
        <f>SenateDrop!H460</f>
        <v>6664</v>
      </c>
      <c r="L463" s="79"/>
      <c r="M463" s="79">
        <f>SenateDrop!K460</f>
        <v>35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3">
      <c r="B464" s="5" t="str">
        <f>SenateDrop!C461</f>
        <v>Ragan, Amanda</v>
      </c>
      <c r="D464" s="5" t="str">
        <f>SenateDrop!F461</f>
        <v>Clarksville</v>
      </c>
      <c r="F464" s="80">
        <f>SenateDrop!I461</f>
        <v>326</v>
      </c>
      <c r="G464" s="80">
        <v>460</v>
      </c>
      <c r="I464" s="79">
        <f>SenateDrop!J461</f>
        <v>6664</v>
      </c>
      <c r="J464" s="79"/>
      <c r="K464" s="79">
        <f>SenateDrop!H461</f>
        <v>6664</v>
      </c>
      <c r="L464" s="79"/>
      <c r="M464" s="79">
        <f>SenateDrop!K461</f>
        <v>0</v>
      </c>
      <c r="N464">
        <f t="shared" si="14"/>
        <v>0</v>
      </c>
      <c r="O464">
        <f t="shared" si="15"/>
        <v>1</v>
      </c>
      <c r="P464">
        <v>1</v>
      </c>
    </row>
    <row r="465" spans="2:16" hidden="1" x14ac:dyDescent="0.3">
      <c r="B465" s="5" t="str">
        <f>SenateDrop!C462</f>
        <v>Ragan, Amanda</v>
      </c>
      <c r="D465" s="5" t="str">
        <f>SenateDrop!F462</f>
        <v>Clear Lake</v>
      </c>
      <c r="F465" s="80">
        <f>SenateDrop!I462</f>
        <v>1219.8</v>
      </c>
      <c r="G465" s="80">
        <v>461</v>
      </c>
      <c r="I465" s="79">
        <f>SenateDrop!J462</f>
        <v>6664</v>
      </c>
      <c r="J465" s="79"/>
      <c r="K465" s="79">
        <f>SenateDrop!H462</f>
        <v>6664</v>
      </c>
      <c r="L465" s="79"/>
      <c r="M465" s="79">
        <f>SenateDrop!K462</f>
        <v>0</v>
      </c>
      <c r="N465">
        <f t="shared" si="14"/>
        <v>0</v>
      </c>
      <c r="O465">
        <f t="shared" si="15"/>
        <v>1</v>
      </c>
      <c r="P465">
        <v>1</v>
      </c>
    </row>
    <row r="466" spans="2:16" hidden="1" x14ac:dyDescent="0.3">
      <c r="B466" s="5" t="str">
        <f>SenateDrop!C463</f>
        <v>Ragan, Amanda</v>
      </c>
      <c r="D466" s="5" t="str">
        <f>SenateDrop!F463</f>
        <v>Forest City</v>
      </c>
      <c r="F466" s="80">
        <f>SenateDrop!I463</f>
        <v>1105.3</v>
      </c>
      <c r="G466" s="80">
        <v>462</v>
      </c>
      <c r="I466" s="79">
        <f>SenateDrop!J463</f>
        <v>6671</v>
      </c>
      <c r="J466" s="79"/>
      <c r="K466" s="79">
        <f>SenateDrop!H463</f>
        <v>6664</v>
      </c>
      <c r="L466" s="79"/>
      <c r="M466" s="79">
        <f>SenateDrop!K463</f>
        <v>7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3">
      <c r="B467" s="5" t="str">
        <f>SenateDrop!C464</f>
        <v>Ragan, Amanda</v>
      </c>
      <c r="D467" s="5" t="str">
        <f>SenateDrop!F464</f>
        <v>Garner-Hayfield-Ventura</v>
      </c>
      <c r="F467" s="80">
        <f>SenateDrop!I464</f>
        <v>879.2</v>
      </c>
      <c r="G467" s="80">
        <v>463</v>
      </c>
      <c r="I467" s="79">
        <f>SenateDrop!J464</f>
        <v>6691</v>
      </c>
      <c r="J467" s="79"/>
      <c r="K467" s="79">
        <f>SenateDrop!H464</f>
        <v>6664</v>
      </c>
      <c r="L467" s="79"/>
      <c r="M467" s="79">
        <f>SenateDrop!K464</f>
        <v>27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3">
      <c r="B468" s="5" t="str">
        <f>SenateDrop!C465</f>
        <v>Ragan, Amanda</v>
      </c>
      <c r="D468" s="5" t="str">
        <f>SenateDrop!F465</f>
        <v>Hampton-Dumont</v>
      </c>
      <c r="F468" s="80">
        <f>SenateDrop!I465</f>
        <v>1192.3</v>
      </c>
      <c r="G468" s="80">
        <v>464</v>
      </c>
      <c r="I468" s="79">
        <f>SenateDrop!J465</f>
        <v>6664</v>
      </c>
      <c r="J468" s="79"/>
      <c r="K468" s="79">
        <f>SenateDrop!H465</f>
        <v>6664</v>
      </c>
      <c r="L468" s="79"/>
      <c r="M468" s="79">
        <f>SenateDrop!K465</f>
        <v>0</v>
      </c>
      <c r="N468">
        <f t="shared" si="14"/>
        <v>0</v>
      </c>
      <c r="O468">
        <f t="shared" si="15"/>
        <v>1</v>
      </c>
      <c r="P468">
        <v>1</v>
      </c>
    </row>
    <row r="469" spans="2:16" hidden="1" x14ac:dyDescent="0.3">
      <c r="B469" s="5" t="str">
        <f>SenateDrop!C466</f>
        <v>Ragan, Amanda</v>
      </c>
      <c r="D469" s="5" t="str">
        <f>SenateDrop!F466</f>
        <v>Iowa Falls</v>
      </c>
      <c r="F469" s="80">
        <f>SenateDrop!I466</f>
        <v>1079.3</v>
      </c>
      <c r="G469" s="80">
        <v>465</v>
      </c>
      <c r="I469" s="79">
        <f>SenateDrop!J466</f>
        <v>6669</v>
      </c>
      <c r="J469" s="79"/>
      <c r="K469" s="79">
        <f>SenateDrop!H466</f>
        <v>6664</v>
      </c>
      <c r="L469" s="79"/>
      <c r="M469" s="79">
        <f>SenateDrop!K466</f>
        <v>5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3">
      <c r="B470" s="5" t="str">
        <f>SenateDrop!C467</f>
        <v>Ragan, Amanda</v>
      </c>
      <c r="D470" s="5" t="str">
        <f>SenateDrop!F467</f>
        <v>Mason City</v>
      </c>
      <c r="F470" s="80">
        <f>SenateDrop!I467</f>
        <v>3742</v>
      </c>
      <c r="G470" s="80">
        <v>466</v>
      </c>
      <c r="I470" s="79">
        <f>SenateDrop!J467</f>
        <v>6736</v>
      </c>
      <c r="J470" s="79"/>
      <c r="K470" s="79">
        <f>SenateDrop!H467</f>
        <v>6664</v>
      </c>
      <c r="L470" s="79"/>
      <c r="M470" s="79">
        <f>SenateDrop!K467</f>
        <v>72</v>
      </c>
      <c r="N470">
        <f t="shared" si="14"/>
        <v>1</v>
      </c>
      <c r="O470">
        <f t="shared" si="15"/>
        <v>1</v>
      </c>
      <c r="P470">
        <v>1</v>
      </c>
    </row>
    <row r="471" spans="2:16" hidden="1" x14ac:dyDescent="0.3">
      <c r="B471" s="5" t="str">
        <f>SenateDrop!C468</f>
        <v>Ragan, Amanda</v>
      </c>
      <c r="D471" s="5" t="str">
        <f>SenateDrop!F468</f>
        <v>Nashua-Plainfield</v>
      </c>
      <c r="F471" s="80">
        <f>SenateDrop!I468</f>
        <v>623.29999999999995</v>
      </c>
      <c r="G471" s="80">
        <v>467</v>
      </c>
      <c r="I471" s="79">
        <f>SenateDrop!J468</f>
        <v>6776</v>
      </c>
      <c r="J471" s="79"/>
      <c r="K471" s="79">
        <f>SenateDrop!H468</f>
        <v>6664</v>
      </c>
      <c r="L471" s="79"/>
      <c r="M471" s="79">
        <f>SenateDrop!K468</f>
        <v>112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3">
      <c r="B472" s="5" t="str">
        <f>SenateDrop!C469</f>
        <v>Ragan, Amanda</v>
      </c>
      <c r="D472" s="5" t="str">
        <f>SenateDrop!F469</f>
        <v>Central Springs</v>
      </c>
      <c r="F472" s="80">
        <f>SenateDrop!I469</f>
        <v>814.1</v>
      </c>
      <c r="G472" s="80">
        <v>468</v>
      </c>
      <c r="I472" s="79">
        <f>SenateDrop!J469</f>
        <v>6690</v>
      </c>
      <c r="J472" s="79"/>
      <c r="K472" s="79">
        <f>SenateDrop!H469</f>
        <v>6664</v>
      </c>
      <c r="L472" s="79"/>
      <c r="M472" s="79">
        <f>SenateDrop!K469</f>
        <v>26</v>
      </c>
      <c r="N472">
        <f t="shared" si="14"/>
        <v>1</v>
      </c>
      <c r="O472">
        <f t="shared" si="15"/>
        <v>1</v>
      </c>
      <c r="P472">
        <v>1</v>
      </c>
    </row>
    <row r="473" spans="2:16" hidden="1" x14ac:dyDescent="0.3">
      <c r="B473" s="5" t="str">
        <f>SenateDrop!C470</f>
        <v>Ragan, Amanda</v>
      </c>
      <c r="D473" s="5" t="str">
        <f>SenateDrop!F470</f>
        <v>West Fork CSD</v>
      </c>
      <c r="F473" s="80">
        <f>SenateDrop!I470</f>
        <v>703.1</v>
      </c>
      <c r="G473" s="80">
        <v>469</v>
      </c>
      <c r="I473" s="79">
        <f>SenateDrop!J470</f>
        <v>6720</v>
      </c>
      <c r="J473" s="79"/>
      <c r="K473" s="79">
        <f>SenateDrop!H470</f>
        <v>6664</v>
      </c>
      <c r="L473" s="79"/>
      <c r="M473" s="79">
        <f>SenateDrop!K470</f>
        <v>56</v>
      </c>
      <c r="N473">
        <f t="shared" si="14"/>
        <v>1</v>
      </c>
      <c r="O473">
        <f t="shared" si="15"/>
        <v>1</v>
      </c>
      <c r="P473">
        <v>1</v>
      </c>
    </row>
    <row r="474" spans="2:16" hidden="1" x14ac:dyDescent="0.3">
      <c r="B474" s="5" t="str">
        <f>SenateDrop!C471</f>
        <v>Ragan, Amanda</v>
      </c>
      <c r="D474" s="5" t="str">
        <f>SenateDrop!F471</f>
        <v>Waverly-Shell Rock</v>
      </c>
      <c r="F474" s="80">
        <f>SenateDrop!I471</f>
        <v>2025.4</v>
      </c>
      <c r="G474" s="80">
        <v>470</v>
      </c>
      <c r="I474" s="79">
        <f>SenateDrop!J471</f>
        <v>6664</v>
      </c>
      <c r="J474" s="79"/>
      <c r="K474" s="79">
        <f>SenateDrop!H471</f>
        <v>6664</v>
      </c>
      <c r="L474" s="79"/>
      <c r="M474" s="79">
        <f>SenateDrop!K471</f>
        <v>0</v>
      </c>
      <c r="N474">
        <f t="shared" si="14"/>
        <v>0</v>
      </c>
      <c r="O474">
        <f t="shared" si="15"/>
        <v>1</v>
      </c>
      <c r="P474">
        <v>1</v>
      </c>
    </row>
    <row r="475" spans="2:16" hidden="1" x14ac:dyDescent="0.3">
      <c r="B475" s="5" t="str">
        <f>SenateDrop!C472</f>
        <v>Rozenboom, Ken</v>
      </c>
      <c r="D475" s="5" t="str">
        <f>SenateDrop!F472</f>
        <v>Albia</v>
      </c>
      <c r="F475" s="80">
        <f>SenateDrop!I472</f>
        <v>1215.8</v>
      </c>
      <c r="G475" s="80">
        <v>471</v>
      </c>
      <c r="I475" s="79">
        <f>SenateDrop!J472</f>
        <v>6664</v>
      </c>
      <c r="J475" s="79"/>
      <c r="K475" s="79">
        <f>SenateDrop!H472</f>
        <v>6664</v>
      </c>
      <c r="L475" s="79"/>
      <c r="M475" s="79">
        <f>SenateDrop!K472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3">
      <c r="B476" s="5" t="str">
        <f>SenateDrop!C473</f>
        <v>Rozenboom, Ken</v>
      </c>
      <c r="D476" s="5" t="str">
        <f>SenateDrop!F473</f>
        <v>Eddyville-Blakesburg-Fre</v>
      </c>
      <c r="F476" s="80">
        <f>SenateDrop!I473</f>
        <v>886.9</v>
      </c>
      <c r="G476" s="80">
        <v>472</v>
      </c>
      <c r="I476" s="79">
        <f>SenateDrop!J473</f>
        <v>6664</v>
      </c>
      <c r="J476" s="79"/>
      <c r="K476" s="79">
        <f>SenateDrop!H473</f>
        <v>6664</v>
      </c>
      <c r="L476" s="79"/>
      <c r="M476" s="79">
        <f>SenateDrop!K473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3">
      <c r="B477" s="5" t="str">
        <f>SenateDrop!C474</f>
        <v>Rozenboom, Ken</v>
      </c>
      <c r="D477" s="5" t="str">
        <f>SenateDrop!F474</f>
        <v>Centerville</v>
      </c>
      <c r="F477" s="80">
        <f>SenateDrop!I474</f>
        <v>1335.9</v>
      </c>
      <c r="G477" s="80">
        <v>473</v>
      </c>
      <c r="I477" s="79">
        <f>SenateDrop!J474</f>
        <v>6723</v>
      </c>
      <c r="J477" s="79"/>
      <c r="K477" s="79">
        <f>SenateDrop!H474</f>
        <v>6664</v>
      </c>
      <c r="L477" s="79"/>
      <c r="M477" s="79">
        <f>SenateDrop!K474</f>
        <v>59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3">
      <c r="B478" s="5" t="str">
        <f>SenateDrop!C475</f>
        <v>Rozenboom, Ken</v>
      </c>
      <c r="D478" s="5" t="str">
        <f>SenateDrop!F475</f>
        <v>Knoxville</v>
      </c>
      <c r="F478" s="80">
        <f>SenateDrop!I475</f>
        <v>1744.8</v>
      </c>
      <c r="G478" s="80">
        <v>474</v>
      </c>
      <c r="I478" s="79">
        <f>SenateDrop!J475</f>
        <v>6664</v>
      </c>
      <c r="J478" s="79"/>
      <c r="K478" s="79">
        <f>SenateDrop!H475</f>
        <v>6664</v>
      </c>
      <c r="L478" s="79"/>
      <c r="M478" s="79">
        <f>SenateDrop!K475</f>
        <v>0</v>
      </c>
      <c r="N478">
        <f t="shared" si="14"/>
        <v>0</v>
      </c>
      <c r="O478">
        <f t="shared" si="15"/>
        <v>1</v>
      </c>
      <c r="P478">
        <v>1</v>
      </c>
    </row>
    <row r="479" spans="2:16" hidden="1" x14ac:dyDescent="0.3">
      <c r="B479" s="5" t="str">
        <f>SenateDrop!C476</f>
        <v>Rozenboom, Ken</v>
      </c>
      <c r="D479" s="5" t="str">
        <f>SenateDrop!F476</f>
        <v>Lynnville-Sully</v>
      </c>
      <c r="F479" s="80">
        <f>SenateDrop!I476</f>
        <v>452.4</v>
      </c>
      <c r="G479" s="80">
        <v>475</v>
      </c>
      <c r="I479" s="79">
        <f>SenateDrop!J476</f>
        <v>6664</v>
      </c>
      <c r="J479" s="79"/>
      <c r="K479" s="79">
        <f>SenateDrop!H476</f>
        <v>6664</v>
      </c>
      <c r="L479" s="79"/>
      <c r="M479" s="79">
        <f>SenateDrop!K476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3">
      <c r="B480" s="5" t="str">
        <f>SenateDrop!C477</f>
        <v>Rozenboom, Ken</v>
      </c>
      <c r="D480" s="5" t="str">
        <f>SenateDrop!F477</f>
        <v>Moravia</v>
      </c>
      <c r="F480" s="80">
        <f>SenateDrop!I477</f>
        <v>330.4</v>
      </c>
      <c r="G480" s="80">
        <v>476</v>
      </c>
      <c r="I480" s="79">
        <f>SenateDrop!J477</f>
        <v>6664</v>
      </c>
      <c r="J480" s="79"/>
      <c r="K480" s="79">
        <f>SenateDrop!H477</f>
        <v>6664</v>
      </c>
      <c r="L480" s="79"/>
      <c r="M480" s="79">
        <f>SenateDrop!K477</f>
        <v>0</v>
      </c>
      <c r="N480">
        <f t="shared" si="14"/>
        <v>0</v>
      </c>
      <c r="O480">
        <f t="shared" si="15"/>
        <v>1</v>
      </c>
      <c r="P480">
        <v>1</v>
      </c>
    </row>
    <row r="481" spans="2:16" hidden="1" x14ac:dyDescent="0.3">
      <c r="B481" s="5" t="str">
        <f>SenateDrop!C478</f>
        <v>Rozenboom, Ken</v>
      </c>
      <c r="D481" s="5" t="str">
        <f>SenateDrop!F478</f>
        <v>Moulton-Udell</v>
      </c>
      <c r="F481" s="80">
        <f>SenateDrop!I478</f>
        <v>222.5</v>
      </c>
      <c r="G481" s="80">
        <v>477</v>
      </c>
      <c r="I481" s="79">
        <f>SenateDrop!J478</f>
        <v>6664</v>
      </c>
      <c r="J481" s="79"/>
      <c r="K481" s="79">
        <f>SenateDrop!H478</f>
        <v>6664</v>
      </c>
      <c r="L481" s="79"/>
      <c r="M481" s="79">
        <f>SenateDrop!K478</f>
        <v>0</v>
      </c>
      <c r="N481">
        <f t="shared" si="14"/>
        <v>0</v>
      </c>
      <c r="O481">
        <f t="shared" si="15"/>
        <v>1</v>
      </c>
      <c r="P481">
        <v>1</v>
      </c>
    </row>
    <row r="482" spans="2:16" hidden="1" x14ac:dyDescent="0.3">
      <c r="B482" s="5" t="str">
        <f>SenateDrop!C479</f>
        <v>Rozenboom, Ken</v>
      </c>
      <c r="D482" s="5" t="str">
        <f>SenateDrop!F479</f>
        <v>North Mahaska</v>
      </c>
      <c r="F482" s="80">
        <f>SenateDrop!I479</f>
        <v>509.5</v>
      </c>
      <c r="G482" s="80">
        <v>478</v>
      </c>
      <c r="I482" s="79">
        <f>SenateDrop!J479</f>
        <v>6831</v>
      </c>
      <c r="J482" s="79"/>
      <c r="K482" s="79">
        <f>SenateDrop!H479</f>
        <v>6664</v>
      </c>
      <c r="L482" s="79"/>
      <c r="M482" s="79">
        <f>SenateDrop!K479</f>
        <v>167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3">
      <c r="B483" s="5" t="str">
        <f>SenateDrop!C480</f>
        <v>Rozenboom, Ken</v>
      </c>
      <c r="D483" s="5" t="str">
        <f>SenateDrop!F480</f>
        <v>Oskaloosa</v>
      </c>
      <c r="F483" s="80">
        <f>SenateDrop!I480</f>
        <v>2365.1999999999998</v>
      </c>
      <c r="G483" s="80">
        <v>479</v>
      </c>
      <c r="I483" s="79">
        <f>SenateDrop!J480</f>
        <v>6664</v>
      </c>
      <c r="J483" s="79"/>
      <c r="K483" s="79">
        <f>SenateDrop!H480</f>
        <v>6664</v>
      </c>
      <c r="L483" s="79"/>
      <c r="M483" s="79">
        <f>SenateDrop!K480</f>
        <v>0</v>
      </c>
      <c r="N483">
        <f t="shared" si="14"/>
        <v>0</v>
      </c>
      <c r="O483">
        <f t="shared" si="15"/>
        <v>1</v>
      </c>
      <c r="P483">
        <v>1</v>
      </c>
    </row>
    <row r="484" spans="2:16" hidden="1" x14ac:dyDescent="0.3">
      <c r="B484" s="5" t="str">
        <f>SenateDrop!C481</f>
        <v>Rozenboom, Ken</v>
      </c>
      <c r="D484" s="5" t="str">
        <f>SenateDrop!F481</f>
        <v>Ottumwa</v>
      </c>
      <c r="F484" s="80">
        <f>SenateDrop!I481</f>
        <v>4643.2</v>
      </c>
      <c r="G484" s="80">
        <v>480</v>
      </c>
      <c r="I484" s="79">
        <f>SenateDrop!J481</f>
        <v>6664</v>
      </c>
      <c r="J484" s="79"/>
      <c r="K484" s="79">
        <f>SenateDrop!H481</f>
        <v>6664</v>
      </c>
      <c r="L484" s="79"/>
      <c r="M484" s="79">
        <f>SenateDrop!K481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3">
      <c r="B485" s="5" t="str">
        <f>SenateDrop!C482</f>
        <v>Rozenboom, Ken</v>
      </c>
      <c r="D485" s="5" t="str">
        <f>SenateDrop!F482</f>
        <v>Pekin</v>
      </c>
      <c r="F485" s="80">
        <f>SenateDrop!I482</f>
        <v>615.5</v>
      </c>
      <c r="G485" s="80">
        <v>481</v>
      </c>
      <c r="I485" s="79">
        <f>SenateDrop!J482</f>
        <v>6664</v>
      </c>
      <c r="J485" s="79"/>
      <c r="K485" s="79">
        <f>SenateDrop!H482</f>
        <v>6664</v>
      </c>
      <c r="L485" s="79"/>
      <c r="M485" s="79">
        <f>SenateDrop!K482</f>
        <v>0</v>
      </c>
      <c r="N485">
        <f t="shared" si="14"/>
        <v>0</v>
      </c>
      <c r="O485">
        <f t="shared" si="15"/>
        <v>1</v>
      </c>
      <c r="P485">
        <v>1</v>
      </c>
    </row>
    <row r="486" spans="2:16" hidden="1" x14ac:dyDescent="0.3">
      <c r="B486" s="5" t="str">
        <f>SenateDrop!C483</f>
        <v>Rozenboom, Ken</v>
      </c>
      <c r="D486" s="5" t="str">
        <f>SenateDrop!F483</f>
        <v>Pella</v>
      </c>
      <c r="F486" s="80">
        <f>SenateDrop!I483</f>
        <v>2157.6</v>
      </c>
      <c r="G486" s="80">
        <v>482</v>
      </c>
      <c r="I486" s="79">
        <f>SenateDrop!J483</f>
        <v>6664</v>
      </c>
      <c r="J486" s="79"/>
      <c r="K486" s="79">
        <f>SenateDrop!H483</f>
        <v>6664</v>
      </c>
      <c r="L486" s="79"/>
      <c r="M486" s="79">
        <f>SenateDrop!K483</f>
        <v>0</v>
      </c>
      <c r="N486">
        <f t="shared" si="14"/>
        <v>0</v>
      </c>
      <c r="O486">
        <f t="shared" si="15"/>
        <v>1</v>
      </c>
      <c r="P486">
        <v>1</v>
      </c>
    </row>
    <row r="487" spans="2:16" hidden="1" x14ac:dyDescent="0.3">
      <c r="B487" s="5" t="str">
        <f>SenateDrop!C484</f>
        <v>Rozenboom, Ken</v>
      </c>
      <c r="D487" s="5" t="str">
        <f>SenateDrop!F484</f>
        <v>Seymour</v>
      </c>
      <c r="F487" s="80">
        <f>SenateDrop!I484</f>
        <v>299.60000000000002</v>
      </c>
      <c r="G487" s="80">
        <v>483</v>
      </c>
      <c r="I487" s="79">
        <f>SenateDrop!J484</f>
        <v>6664</v>
      </c>
      <c r="J487" s="79"/>
      <c r="K487" s="79">
        <f>SenateDrop!H484</f>
        <v>6664</v>
      </c>
      <c r="L487" s="79"/>
      <c r="M487" s="79">
        <f>SenateDrop!K484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3">
      <c r="B488" s="5" t="str">
        <f>SenateDrop!C485</f>
        <v>Rozenboom, Ken</v>
      </c>
      <c r="D488" s="5" t="str">
        <f>SenateDrop!F485</f>
        <v>Tri-County</v>
      </c>
      <c r="F488" s="80">
        <f>SenateDrop!I485</f>
        <v>283</v>
      </c>
      <c r="G488" s="80">
        <v>484</v>
      </c>
      <c r="I488" s="79">
        <f>SenateDrop!J485</f>
        <v>6664</v>
      </c>
      <c r="J488" s="79"/>
      <c r="K488" s="79">
        <f>SenateDrop!H485</f>
        <v>6664</v>
      </c>
      <c r="L488" s="79"/>
      <c r="M488" s="79">
        <f>SenateDrop!K485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3">
      <c r="B489" s="5" t="str">
        <f>SenateDrop!C486</f>
        <v>Rozenboom, Ken</v>
      </c>
      <c r="D489" s="5" t="str">
        <f>SenateDrop!F486</f>
        <v>Twin Cedars</v>
      </c>
      <c r="F489" s="80">
        <f>SenateDrop!I486</f>
        <v>348.5</v>
      </c>
      <c r="G489" s="80">
        <v>485</v>
      </c>
      <c r="I489" s="79">
        <f>SenateDrop!J486</f>
        <v>6714</v>
      </c>
      <c r="J489" s="79"/>
      <c r="K489" s="79">
        <f>SenateDrop!H486</f>
        <v>6664</v>
      </c>
      <c r="L489" s="79"/>
      <c r="M489" s="79">
        <f>SenateDrop!K486</f>
        <v>50</v>
      </c>
      <c r="N489">
        <f t="shared" si="14"/>
        <v>1</v>
      </c>
      <c r="O489">
        <f t="shared" si="15"/>
        <v>1</v>
      </c>
      <c r="P489">
        <v>1</v>
      </c>
    </row>
    <row r="490" spans="2:16" hidden="1" x14ac:dyDescent="0.3">
      <c r="B490" s="5" t="str">
        <f>SenateDrop!C487</f>
        <v>Schneider, Charles</v>
      </c>
      <c r="D490" s="5" t="str">
        <f>SenateDrop!F487</f>
        <v>Des Moines Independent</v>
      </c>
      <c r="F490" s="80">
        <f>SenateDrop!I487</f>
        <v>32979.199999999997</v>
      </c>
      <c r="G490" s="80">
        <v>486</v>
      </c>
      <c r="I490" s="79">
        <f>SenateDrop!J487</f>
        <v>6732</v>
      </c>
      <c r="J490" s="79"/>
      <c r="K490" s="79">
        <f>SenateDrop!H487</f>
        <v>6664</v>
      </c>
      <c r="L490" s="79"/>
      <c r="M490" s="79">
        <f>SenateDrop!K487</f>
        <v>68</v>
      </c>
      <c r="N490">
        <f t="shared" si="14"/>
        <v>1</v>
      </c>
      <c r="O490">
        <f t="shared" si="15"/>
        <v>1</v>
      </c>
      <c r="P490">
        <v>1</v>
      </c>
    </row>
    <row r="491" spans="2:16" hidden="1" x14ac:dyDescent="0.3">
      <c r="B491" s="5" t="str">
        <f>SenateDrop!C488</f>
        <v>Schneider, Charles</v>
      </c>
      <c r="D491" s="5" t="str">
        <f>SenateDrop!F488</f>
        <v>Van Meter</v>
      </c>
      <c r="F491" s="80">
        <f>SenateDrop!I488</f>
        <v>621.6</v>
      </c>
      <c r="G491" s="80">
        <v>487</v>
      </c>
      <c r="I491" s="79">
        <f>SenateDrop!J488</f>
        <v>6664</v>
      </c>
      <c r="J491" s="79"/>
      <c r="K491" s="79">
        <f>SenateDrop!H488</f>
        <v>6664</v>
      </c>
      <c r="L491" s="79"/>
      <c r="M491" s="79">
        <f>SenateDrop!K488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3">
      <c r="B492" s="5" t="str">
        <f>SenateDrop!C489</f>
        <v>Schneider, Charles</v>
      </c>
      <c r="D492" s="5" t="str">
        <f>SenateDrop!F489</f>
        <v>Waukee</v>
      </c>
      <c r="F492" s="80">
        <f>SenateDrop!I489</f>
        <v>10027.4</v>
      </c>
      <c r="G492" s="80">
        <v>488</v>
      </c>
      <c r="I492" s="79">
        <f>SenateDrop!J489</f>
        <v>6664</v>
      </c>
      <c r="J492" s="79"/>
      <c r="K492" s="79">
        <f>SenateDrop!H489</f>
        <v>6664</v>
      </c>
      <c r="L492" s="79"/>
      <c r="M492" s="79">
        <f>SenateDrop!K489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3">
      <c r="B493" s="5" t="str">
        <f>SenateDrop!C490</f>
        <v>Schneider, Charles</v>
      </c>
      <c r="D493" s="5" t="str">
        <f>SenateDrop!F490</f>
        <v>West Des Moines</v>
      </c>
      <c r="F493" s="80">
        <f>SenateDrop!I490</f>
        <v>8968.9</v>
      </c>
      <c r="G493" s="80">
        <v>489</v>
      </c>
      <c r="I493" s="79">
        <f>SenateDrop!J490</f>
        <v>6664</v>
      </c>
      <c r="J493" s="79"/>
      <c r="K493" s="79">
        <f>SenateDrop!H490</f>
        <v>6664</v>
      </c>
      <c r="L493" s="79"/>
      <c r="M493" s="79">
        <f>SenateDrop!K490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3">
      <c r="B494" s="5" t="str">
        <f>SenateDrop!C491</f>
        <v>Schultz, Jason</v>
      </c>
      <c r="D494" s="5" t="str">
        <f>SenateDrop!F491</f>
        <v>AHSTW</v>
      </c>
      <c r="F494" s="80">
        <f>SenateDrop!I491</f>
        <v>778.4</v>
      </c>
      <c r="G494" s="80">
        <v>490</v>
      </c>
      <c r="I494" s="79">
        <f>SenateDrop!J491</f>
        <v>6709</v>
      </c>
      <c r="J494" s="79"/>
      <c r="K494" s="79">
        <f>SenateDrop!H491</f>
        <v>6664</v>
      </c>
      <c r="L494" s="79"/>
      <c r="M494" s="79">
        <f>SenateDrop!K491</f>
        <v>45</v>
      </c>
      <c r="N494">
        <f t="shared" si="14"/>
        <v>1</v>
      </c>
      <c r="O494">
        <f t="shared" si="15"/>
        <v>1</v>
      </c>
      <c r="P494">
        <v>1</v>
      </c>
    </row>
    <row r="495" spans="2:16" hidden="1" x14ac:dyDescent="0.3">
      <c r="B495" s="5" t="str">
        <f>SenateDrop!C492</f>
        <v>Schultz, Jason</v>
      </c>
      <c r="D495" s="5" t="str">
        <f>SenateDrop!F492</f>
        <v>Battle Creek-Ida Grove</v>
      </c>
      <c r="F495" s="80">
        <f>SenateDrop!I492</f>
        <v>642.1</v>
      </c>
      <c r="G495" s="80">
        <v>491</v>
      </c>
      <c r="I495" s="79">
        <f>SenateDrop!J492</f>
        <v>6664</v>
      </c>
      <c r="J495" s="79"/>
      <c r="K495" s="79">
        <f>SenateDrop!H492</f>
        <v>6664</v>
      </c>
      <c r="L495" s="79"/>
      <c r="M495" s="79">
        <f>SenateDrop!K492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3">
      <c r="B496" s="5" t="str">
        <f>SenateDrop!C493</f>
        <v>Schultz, Jason</v>
      </c>
      <c r="D496" s="5" t="str">
        <f>SenateDrop!F493</f>
        <v>Charter Oak-Ute</v>
      </c>
      <c r="F496" s="80">
        <f>SenateDrop!I493</f>
        <v>271</v>
      </c>
      <c r="G496" s="80">
        <v>492</v>
      </c>
      <c r="I496" s="79">
        <f>SenateDrop!J493</f>
        <v>6681</v>
      </c>
      <c r="J496" s="79"/>
      <c r="K496" s="79">
        <f>SenateDrop!H493</f>
        <v>6664</v>
      </c>
      <c r="L496" s="79"/>
      <c r="M496" s="79">
        <f>SenateDrop!K493</f>
        <v>17</v>
      </c>
      <c r="N496">
        <f t="shared" si="14"/>
        <v>1</v>
      </c>
      <c r="O496">
        <f t="shared" si="15"/>
        <v>1</v>
      </c>
      <c r="P496">
        <v>1</v>
      </c>
    </row>
    <row r="497" spans="2:16" hidden="1" x14ac:dyDescent="0.3">
      <c r="B497" s="5" t="str">
        <f>SenateDrop!C494</f>
        <v>Schultz, Jason</v>
      </c>
      <c r="D497" s="5" t="str">
        <f>SenateDrop!F494</f>
        <v>Denison</v>
      </c>
      <c r="F497" s="80">
        <f>SenateDrop!I494</f>
        <v>2064</v>
      </c>
      <c r="G497" s="80">
        <v>493</v>
      </c>
      <c r="I497" s="79">
        <f>SenateDrop!J494</f>
        <v>6664</v>
      </c>
      <c r="J497" s="79"/>
      <c r="K497" s="79">
        <f>SenateDrop!H494</f>
        <v>6664</v>
      </c>
      <c r="L497" s="79"/>
      <c r="M497" s="79">
        <f>SenateDrop!K494</f>
        <v>0</v>
      </c>
      <c r="N497">
        <f t="shared" si="14"/>
        <v>0</v>
      </c>
      <c r="O497">
        <f t="shared" si="15"/>
        <v>1</v>
      </c>
      <c r="P497">
        <v>1</v>
      </c>
    </row>
    <row r="498" spans="2:16" hidden="1" x14ac:dyDescent="0.3">
      <c r="B498" s="5" t="str">
        <f>SenateDrop!C495</f>
        <v>Schultz, Jason</v>
      </c>
      <c r="D498" s="5" t="str">
        <f>SenateDrop!F495</f>
        <v>Boyer Valley</v>
      </c>
      <c r="F498" s="80">
        <f>SenateDrop!I495</f>
        <v>415.7</v>
      </c>
      <c r="G498" s="80">
        <v>494</v>
      </c>
      <c r="I498" s="79">
        <f>SenateDrop!J495</f>
        <v>6672</v>
      </c>
      <c r="J498" s="79"/>
      <c r="K498" s="79">
        <f>SenateDrop!H495</f>
        <v>6664</v>
      </c>
      <c r="L498" s="79"/>
      <c r="M498" s="79">
        <f>SenateDrop!K495</f>
        <v>8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3">
      <c r="B499" s="5" t="str">
        <f>SenateDrop!C496</f>
        <v>Schultz, Jason</v>
      </c>
      <c r="D499" s="5" t="str">
        <f>SenateDrop!F496</f>
        <v>River Valley</v>
      </c>
      <c r="F499" s="80">
        <f>SenateDrop!I496</f>
        <v>431.3</v>
      </c>
      <c r="G499" s="80">
        <v>495</v>
      </c>
      <c r="I499" s="79">
        <f>SenateDrop!J496</f>
        <v>6673</v>
      </c>
      <c r="J499" s="79"/>
      <c r="K499" s="79">
        <f>SenateDrop!H496</f>
        <v>6664</v>
      </c>
      <c r="L499" s="79"/>
      <c r="M499" s="79">
        <f>SenateDrop!K496</f>
        <v>9</v>
      </c>
      <c r="N499">
        <f t="shared" si="14"/>
        <v>1</v>
      </c>
      <c r="O499">
        <f t="shared" si="15"/>
        <v>1</v>
      </c>
      <c r="P499">
        <v>1</v>
      </c>
    </row>
    <row r="500" spans="2:16" hidden="1" x14ac:dyDescent="0.3">
      <c r="B500" s="5" t="str">
        <f>SenateDrop!C497</f>
        <v>Schultz, Jason</v>
      </c>
      <c r="D500" s="5" t="str">
        <f>SenateDrop!F497</f>
        <v>Exira-Elk Horn-</v>
      </c>
      <c r="F500" s="80">
        <f>SenateDrop!I497</f>
        <v>442.5</v>
      </c>
      <c r="G500" s="80">
        <v>496</v>
      </c>
      <c r="I500" s="79">
        <f>SenateDrop!J497</f>
        <v>6748</v>
      </c>
      <c r="J500" s="79"/>
      <c r="K500" s="79">
        <f>SenateDrop!H497</f>
        <v>6664</v>
      </c>
      <c r="L500" s="79"/>
      <c r="M500" s="79">
        <f>SenateDrop!K497</f>
        <v>84</v>
      </c>
      <c r="N500">
        <f t="shared" si="14"/>
        <v>1</v>
      </c>
      <c r="O500">
        <f t="shared" si="15"/>
        <v>1</v>
      </c>
      <c r="P500">
        <v>1</v>
      </c>
    </row>
    <row r="501" spans="2:16" hidden="1" x14ac:dyDescent="0.3">
      <c r="B501" s="5" t="str">
        <f>SenateDrop!C498</f>
        <v>Schultz, Jason</v>
      </c>
      <c r="D501" s="5" t="str">
        <f>SenateDrop!F498</f>
        <v>Galva-Holstein</v>
      </c>
      <c r="F501" s="80">
        <f>SenateDrop!I498</f>
        <v>427</v>
      </c>
      <c r="G501" s="80">
        <v>497</v>
      </c>
      <c r="I501" s="79">
        <f>SenateDrop!J498</f>
        <v>6695</v>
      </c>
      <c r="J501" s="79"/>
      <c r="K501" s="79">
        <f>SenateDrop!H498</f>
        <v>6664</v>
      </c>
      <c r="L501" s="79"/>
      <c r="M501" s="79">
        <f>SenateDrop!K498</f>
        <v>31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3">
      <c r="B502" s="5" t="str">
        <f>SenateDrop!C499</f>
        <v>Schultz, Jason</v>
      </c>
      <c r="D502" s="5" t="str">
        <f>SenateDrop!F499</f>
        <v>Harlan</v>
      </c>
      <c r="F502" s="80">
        <f>SenateDrop!I499</f>
        <v>1399.4</v>
      </c>
      <c r="G502" s="80">
        <v>498</v>
      </c>
      <c r="I502" s="79">
        <f>SenateDrop!J499</f>
        <v>6704</v>
      </c>
      <c r="J502" s="79"/>
      <c r="K502" s="79">
        <f>SenateDrop!H499</f>
        <v>6664</v>
      </c>
      <c r="L502" s="79"/>
      <c r="M502" s="79">
        <f>SenateDrop!K499</f>
        <v>40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3">
      <c r="B503" s="5" t="str">
        <f>SenateDrop!C500</f>
        <v>Schultz, Jason</v>
      </c>
      <c r="D503" s="5" t="str">
        <f>SenateDrop!F500</f>
        <v>IKM-Manning</v>
      </c>
      <c r="F503" s="80">
        <f>SenateDrop!I500</f>
        <v>658.8</v>
      </c>
      <c r="G503" s="80">
        <v>499</v>
      </c>
      <c r="I503" s="79">
        <f>SenateDrop!J500</f>
        <v>6765</v>
      </c>
      <c r="J503" s="79"/>
      <c r="K503" s="79">
        <f>SenateDrop!H500</f>
        <v>6664</v>
      </c>
      <c r="L503" s="79"/>
      <c r="M503" s="79">
        <f>SenateDrop!K500</f>
        <v>101</v>
      </c>
      <c r="N503">
        <f t="shared" si="14"/>
        <v>1</v>
      </c>
      <c r="O503">
        <f t="shared" si="15"/>
        <v>1</v>
      </c>
      <c r="P503">
        <v>1</v>
      </c>
    </row>
    <row r="504" spans="2:16" hidden="1" x14ac:dyDescent="0.3">
      <c r="B504" s="5" t="str">
        <f>SenateDrop!C501</f>
        <v>Schultz, Jason</v>
      </c>
      <c r="D504" s="5" t="str">
        <f>SenateDrop!F501</f>
        <v>Logan-Magnolia</v>
      </c>
      <c r="F504" s="80">
        <f>SenateDrop!I501</f>
        <v>552</v>
      </c>
      <c r="G504" s="80">
        <v>500</v>
      </c>
      <c r="I504" s="79">
        <f>SenateDrop!J501</f>
        <v>6670</v>
      </c>
      <c r="J504" s="79"/>
      <c r="K504" s="79">
        <f>SenateDrop!H501</f>
        <v>6664</v>
      </c>
      <c r="L504" s="79"/>
      <c r="M504" s="79">
        <f>SenateDrop!K501</f>
        <v>6</v>
      </c>
      <c r="N504">
        <f t="shared" si="14"/>
        <v>1</v>
      </c>
      <c r="O504">
        <f t="shared" si="15"/>
        <v>1</v>
      </c>
      <c r="P504">
        <v>1</v>
      </c>
    </row>
    <row r="505" spans="2:16" hidden="1" x14ac:dyDescent="0.3">
      <c r="B505" s="5" t="str">
        <f>SenateDrop!C502</f>
        <v>Schultz, Jason</v>
      </c>
      <c r="D505" s="5" t="str">
        <f>SenateDrop!F502</f>
        <v>Maple Valley-Anthon Oto</v>
      </c>
      <c r="F505" s="80">
        <f>SenateDrop!I502</f>
        <v>679.4</v>
      </c>
      <c r="G505" s="80">
        <v>501</v>
      </c>
      <c r="I505" s="79">
        <f>SenateDrop!J502</f>
        <v>6771</v>
      </c>
      <c r="J505" s="79"/>
      <c r="K505" s="79">
        <f>SenateDrop!H502</f>
        <v>6664</v>
      </c>
      <c r="L505" s="79"/>
      <c r="M505" s="79">
        <f>SenateDrop!K502</f>
        <v>107</v>
      </c>
      <c r="N505">
        <f t="shared" si="14"/>
        <v>1</v>
      </c>
      <c r="O505">
        <f t="shared" si="15"/>
        <v>1</v>
      </c>
      <c r="P505">
        <v>1</v>
      </c>
    </row>
    <row r="506" spans="2:16" hidden="1" x14ac:dyDescent="0.3">
      <c r="B506" s="5" t="str">
        <f>SenateDrop!C503</f>
        <v>Schultz, Jason</v>
      </c>
      <c r="D506" s="5" t="str">
        <f>SenateDrop!F503</f>
        <v>Missouri Valley</v>
      </c>
      <c r="F506" s="80">
        <f>SenateDrop!I503</f>
        <v>842.1</v>
      </c>
      <c r="G506" s="80">
        <v>502</v>
      </c>
      <c r="I506" s="79">
        <f>SenateDrop!J503</f>
        <v>6664</v>
      </c>
      <c r="J506" s="79"/>
      <c r="K506" s="79">
        <f>SenateDrop!H503</f>
        <v>6664</v>
      </c>
      <c r="L506" s="79"/>
      <c r="M506" s="79">
        <f>SenateDrop!K503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3">
      <c r="B507" s="5" t="str">
        <f>SenateDrop!C504</f>
        <v>Schultz, Jason</v>
      </c>
      <c r="D507" s="5" t="str">
        <f>SenateDrop!F504</f>
        <v>Odebolt-Arthur</v>
      </c>
      <c r="F507" s="80">
        <f>SenateDrop!I504</f>
        <v>334.4</v>
      </c>
      <c r="G507" s="80">
        <v>503</v>
      </c>
      <c r="I507" s="79">
        <f>SenateDrop!J504</f>
        <v>6664</v>
      </c>
      <c r="J507" s="79"/>
      <c r="K507" s="79">
        <f>SenateDrop!H504</f>
        <v>6664</v>
      </c>
      <c r="L507" s="79"/>
      <c r="M507" s="79">
        <f>SenateDrop!K504</f>
        <v>0</v>
      </c>
      <c r="N507">
        <f t="shared" si="14"/>
        <v>0</v>
      </c>
      <c r="O507">
        <f t="shared" si="15"/>
        <v>1</v>
      </c>
      <c r="P507">
        <v>1</v>
      </c>
    </row>
    <row r="508" spans="2:16" hidden="1" x14ac:dyDescent="0.3">
      <c r="B508" s="5" t="str">
        <f>SenateDrop!C505</f>
        <v>Schultz, Jason</v>
      </c>
      <c r="D508" s="5" t="str">
        <f>SenateDrop!F505</f>
        <v>Schaller-Crestland</v>
      </c>
      <c r="F508" s="80">
        <f>SenateDrop!I505</f>
        <v>354.1</v>
      </c>
      <c r="G508" s="80">
        <v>504</v>
      </c>
      <c r="I508" s="79">
        <f>SenateDrop!J505</f>
        <v>6731</v>
      </c>
      <c r="J508" s="79"/>
      <c r="K508" s="79">
        <f>SenateDrop!H505</f>
        <v>6664</v>
      </c>
      <c r="L508" s="79"/>
      <c r="M508" s="79">
        <f>SenateDrop!K505</f>
        <v>67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3">
      <c r="B509" s="5" t="str">
        <f>SenateDrop!C506</f>
        <v>Schultz, Jason</v>
      </c>
      <c r="D509" s="5" t="str">
        <f>SenateDrop!F506</f>
        <v>Schleswig</v>
      </c>
      <c r="F509" s="80">
        <f>SenateDrop!I506</f>
        <v>274.39999999999998</v>
      </c>
      <c r="G509" s="80">
        <v>505</v>
      </c>
      <c r="I509" s="79">
        <f>SenateDrop!J506</f>
        <v>6664</v>
      </c>
      <c r="J509" s="79"/>
      <c r="K509" s="79">
        <f>SenateDrop!H506</f>
        <v>6664</v>
      </c>
      <c r="L509" s="79"/>
      <c r="M509" s="79">
        <f>SenateDrop!K506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3">
      <c r="B510" s="5" t="str">
        <f>SenateDrop!C507</f>
        <v>Schultz, Jason</v>
      </c>
      <c r="D510" s="5" t="str">
        <f>SenateDrop!F507</f>
        <v>Tri-Center</v>
      </c>
      <c r="F510" s="80">
        <f>SenateDrop!I507</f>
        <v>632.1</v>
      </c>
      <c r="G510" s="80">
        <v>506</v>
      </c>
      <c r="I510" s="79">
        <f>SenateDrop!J507</f>
        <v>6696</v>
      </c>
      <c r="J510" s="79"/>
      <c r="K510" s="79">
        <f>SenateDrop!H507</f>
        <v>6664</v>
      </c>
      <c r="L510" s="79"/>
      <c r="M510" s="79">
        <f>SenateDrop!K507</f>
        <v>32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3">
      <c r="B511" s="5" t="str">
        <f>SenateDrop!C508</f>
        <v>Schultz, Jason</v>
      </c>
      <c r="D511" s="5" t="str">
        <f>SenateDrop!F508</f>
        <v>West Harrison</v>
      </c>
      <c r="F511" s="80">
        <f>SenateDrop!I508</f>
        <v>343.7</v>
      </c>
      <c r="G511" s="80">
        <v>507</v>
      </c>
      <c r="I511" s="79">
        <f>SenateDrop!J508</f>
        <v>6834</v>
      </c>
      <c r="J511" s="79"/>
      <c r="K511" s="79">
        <f>SenateDrop!H508</f>
        <v>6664</v>
      </c>
      <c r="L511" s="79"/>
      <c r="M511" s="79">
        <f>SenateDrop!K508</f>
        <v>170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3">
      <c r="B512" s="5" t="str">
        <f>SenateDrop!C509</f>
        <v>Schultz, Jason</v>
      </c>
      <c r="D512" s="5" t="str">
        <f>SenateDrop!F509</f>
        <v>West Monona</v>
      </c>
      <c r="F512" s="80">
        <f>SenateDrop!I509</f>
        <v>649</v>
      </c>
      <c r="G512" s="80">
        <v>508</v>
      </c>
      <c r="I512" s="79">
        <f>SenateDrop!J509</f>
        <v>6673</v>
      </c>
      <c r="J512" s="79"/>
      <c r="K512" s="79">
        <f>SenateDrop!H509</f>
        <v>6664</v>
      </c>
      <c r="L512" s="79"/>
      <c r="M512" s="79">
        <f>SenateDrop!K509</f>
        <v>9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3">
      <c r="B513" s="5" t="str">
        <f>SenateDrop!C510</f>
        <v>Schultz, Jason</v>
      </c>
      <c r="D513" s="5" t="str">
        <f>SenateDrop!F510</f>
        <v>Westwood</v>
      </c>
      <c r="F513" s="80">
        <f>SenateDrop!I510</f>
        <v>541</v>
      </c>
      <c r="G513" s="80">
        <v>509</v>
      </c>
      <c r="I513" s="79">
        <f>SenateDrop!J510</f>
        <v>6693</v>
      </c>
      <c r="J513" s="79"/>
      <c r="K513" s="79">
        <f>SenateDrop!H510</f>
        <v>6664</v>
      </c>
      <c r="L513" s="79"/>
      <c r="M513" s="79">
        <f>SenateDrop!K510</f>
        <v>29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3">
      <c r="B514" s="5" t="str">
        <f>SenateDrop!C511</f>
        <v>Schultz, Jason</v>
      </c>
      <c r="D514" s="5" t="str">
        <f>SenateDrop!F511</f>
        <v>Whiting</v>
      </c>
      <c r="F514" s="80">
        <f>SenateDrop!I511</f>
        <v>192</v>
      </c>
      <c r="G514" s="80">
        <v>510</v>
      </c>
      <c r="I514" s="79">
        <f>SenateDrop!J511</f>
        <v>6664</v>
      </c>
      <c r="J514" s="79"/>
      <c r="K514" s="79">
        <f>SenateDrop!H511</f>
        <v>6664</v>
      </c>
      <c r="L514" s="79"/>
      <c r="M514" s="79">
        <f>SenateDrop!K511</f>
        <v>0</v>
      </c>
      <c r="N514">
        <f t="shared" si="14"/>
        <v>0</v>
      </c>
      <c r="O514">
        <f t="shared" si="15"/>
        <v>1</v>
      </c>
      <c r="P514">
        <v>1</v>
      </c>
    </row>
    <row r="515" spans="2:16" hidden="1" x14ac:dyDescent="0.3">
      <c r="B515" s="5" t="str">
        <f>SenateDrop!C512</f>
        <v>Schultz, Jason</v>
      </c>
      <c r="D515" s="5" t="str">
        <f>SenateDrop!F512</f>
        <v>Woodbine</v>
      </c>
      <c r="F515" s="80">
        <f>SenateDrop!I512</f>
        <v>479.1</v>
      </c>
      <c r="G515" s="80">
        <v>511</v>
      </c>
      <c r="I515" s="79">
        <f>SenateDrop!J512</f>
        <v>6664</v>
      </c>
      <c r="J515" s="79"/>
      <c r="K515" s="79">
        <f>SenateDrop!H512</f>
        <v>6664</v>
      </c>
      <c r="L515" s="79"/>
      <c r="M515" s="79">
        <f>SenateDrop!K512</f>
        <v>0</v>
      </c>
      <c r="N515">
        <f t="shared" si="14"/>
        <v>0</v>
      </c>
      <c r="O515">
        <f t="shared" si="15"/>
        <v>1</v>
      </c>
      <c r="P515">
        <v>1</v>
      </c>
    </row>
    <row r="516" spans="2:16" hidden="1" x14ac:dyDescent="0.3">
      <c r="B516" s="5" t="str">
        <f>SenateDrop!C513</f>
        <v>Segebart, Mark</v>
      </c>
      <c r="D516" s="5" t="str">
        <f>SenateDrop!F513</f>
        <v>Adair-Casey</v>
      </c>
      <c r="F516" s="80">
        <f>SenateDrop!I513</f>
        <v>300.2</v>
      </c>
      <c r="G516" s="80">
        <v>512</v>
      </c>
      <c r="I516" s="79">
        <f>SenateDrop!J513</f>
        <v>6664</v>
      </c>
      <c r="J516" s="79"/>
      <c r="K516" s="79">
        <f>SenateDrop!H513</f>
        <v>6664</v>
      </c>
      <c r="L516" s="79"/>
      <c r="M516" s="79">
        <f>SenateDrop!K513</f>
        <v>0</v>
      </c>
      <c r="N516">
        <f t="shared" si="14"/>
        <v>0</v>
      </c>
      <c r="O516">
        <f t="shared" si="15"/>
        <v>1</v>
      </c>
      <c r="P516">
        <v>1</v>
      </c>
    </row>
    <row r="517" spans="2:16" hidden="1" x14ac:dyDescent="0.3">
      <c r="B517" s="5" t="str">
        <f>SenateDrop!C514</f>
        <v>Segebart, Mark</v>
      </c>
      <c r="D517" s="5" t="str">
        <f>SenateDrop!F514</f>
        <v>Albert City-Truesdale</v>
      </c>
      <c r="F517" s="80">
        <f>SenateDrop!I514</f>
        <v>203.2</v>
      </c>
      <c r="G517" s="80">
        <v>513</v>
      </c>
      <c r="I517" s="79">
        <f>SenateDrop!J514</f>
        <v>6745</v>
      </c>
      <c r="J517" s="79"/>
      <c r="K517" s="79">
        <f>SenateDrop!H514</f>
        <v>6664</v>
      </c>
      <c r="L517" s="79"/>
      <c r="M517" s="79">
        <f>SenateDrop!K514</f>
        <v>81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3">
      <c r="B518" s="5" t="str">
        <f>SenateDrop!C515</f>
        <v>Segebart, Mark</v>
      </c>
      <c r="D518" s="5" t="str">
        <f>SenateDrop!F515</f>
        <v>Alta</v>
      </c>
      <c r="F518" s="80">
        <f>SenateDrop!I515</f>
        <v>517.29999999999995</v>
      </c>
      <c r="G518" s="80">
        <v>514</v>
      </c>
      <c r="I518" s="79">
        <f>SenateDrop!J515</f>
        <v>6664</v>
      </c>
      <c r="J518" s="79"/>
      <c r="K518" s="79">
        <f>SenateDrop!H515</f>
        <v>6664</v>
      </c>
      <c r="L518" s="79"/>
      <c r="M518" s="79">
        <f>SenateDrop!K515</f>
        <v>0</v>
      </c>
      <c r="N518">
        <f t="shared" si="14"/>
        <v>0</v>
      </c>
      <c r="O518">
        <f t="shared" si="15"/>
        <v>1</v>
      </c>
      <c r="P518">
        <v>1</v>
      </c>
    </row>
    <row r="519" spans="2:16" hidden="1" x14ac:dyDescent="0.3">
      <c r="B519" s="5" t="str">
        <f>SenateDrop!C516</f>
        <v>Segebart, Mark</v>
      </c>
      <c r="D519" s="5" t="str">
        <f>SenateDrop!F516</f>
        <v>Ar-We-Va</v>
      </c>
      <c r="F519" s="80">
        <f>SenateDrop!I516</f>
        <v>286</v>
      </c>
      <c r="G519" s="80">
        <v>515</v>
      </c>
      <c r="I519" s="79">
        <f>SenateDrop!J516</f>
        <v>6664</v>
      </c>
      <c r="J519" s="79"/>
      <c r="K519" s="79">
        <f>SenateDrop!H516</f>
        <v>6664</v>
      </c>
      <c r="L519" s="79"/>
      <c r="M519" s="79">
        <f>SenateDrop!K516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3">
      <c r="B520" s="5" t="str">
        <f>SenateDrop!C517</f>
        <v>Segebart, Mark</v>
      </c>
      <c r="D520" s="5" t="str">
        <f>SenateDrop!F517</f>
        <v>Atlantic</v>
      </c>
      <c r="F520" s="80">
        <f>SenateDrop!I517</f>
        <v>1384.7</v>
      </c>
      <c r="G520" s="80">
        <v>516</v>
      </c>
      <c r="I520" s="79">
        <f>SenateDrop!J517</f>
        <v>6668</v>
      </c>
      <c r="J520" s="79"/>
      <c r="K520" s="79">
        <f>SenateDrop!H517</f>
        <v>6664</v>
      </c>
      <c r="L520" s="79"/>
      <c r="M520" s="79">
        <f>SenateDrop!K517</f>
        <v>4</v>
      </c>
      <c r="N520">
        <f t="shared" si="16"/>
        <v>1</v>
      </c>
      <c r="O520">
        <f t="shared" si="17"/>
        <v>1</v>
      </c>
      <c r="P520">
        <v>1</v>
      </c>
    </row>
    <row r="521" spans="2:16" hidden="1" x14ac:dyDescent="0.3">
      <c r="B521" s="5" t="str">
        <f>SenateDrop!C518</f>
        <v>Segebart, Mark</v>
      </c>
      <c r="D521" s="5" t="str">
        <f>SenateDrop!F518</f>
        <v>Audubon</v>
      </c>
      <c r="F521" s="80">
        <f>SenateDrop!I518</f>
        <v>502.2</v>
      </c>
      <c r="G521" s="80">
        <v>517</v>
      </c>
      <c r="I521" s="79">
        <f>SenateDrop!J518</f>
        <v>6743</v>
      </c>
      <c r="J521" s="79"/>
      <c r="K521" s="79">
        <f>SenateDrop!H518</f>
        <v>6664</v>
      </c>
      <c r="L521" s="79"/>
      <c r="M521" s="79">
        <f>SenateDrop!K518</f>
        <v>79</v>
      </c>
      <c r="N521">
        <f t="shared" si="16"/>
        <v>1</v>
      </c>
      <c r="O521">
        <f t="shared" si="17"/>
        <v>1</v>
      </c>
      <c r="P521">
        <v>1</v>
      </c>
    </row>
    <row r="522" spans="2:16" hidden="1" x14ac:dyDescent="0.3">
      <c r="B522" s="5" t="str">
        <f>SenateDrop!C519</f>
        <v>Segebart, Mark</v>
      </c>
      <c r="D522" s="5" t="str">
        <f>SenateDrop!F519</f>
        <v>Aurelia</v>
      </c>
      <c r="F522" s="80">
        <f>SenateDrop!I519</f>
        <v>237.1</v>
      </c>
      <c r="G522" s="80">
        <v>518</v>
      </c>
      <c r="I522" s="79">
        <f>SenateDrop!J519</f>
        <v>6731</v>
      </c>
      <c r="J522" s="79"/>
      <c r="K522" s="79">
        <f>SenateDrop!H519</f>
        <v>6664</v>
      </c>
      <c r="L522" s="79"/>
      <c r="M522" s="79">
        <f>SenateDrop!K519</f>
        <v>67</v>
      </c>
      <c r="N522">
        <f t="shared" si="16"/>
        <v>1</v>
      </c>
      <c r="O522">
        <f t="shared" si="17"/>
        <v>1</v>
      </c>
      <c r="P522">
        <v>1</v>
      </c>
    </row>
    <row r="523" spans="2:16" hidden="1" x14ac:dyDescent="0.3">
      <c r="B523" s="5" t="str">
        <f>SenateDrop!C520</f>
        <v>Segebart, Mark</v>
      </c>
      <c r="D523" s="5" t="str">
        <f>SenateDrop!F520</f>
        <v>CAM</v>
      </c>
      <c r="F523" s="80">
        <f>SenateDrop!I520</f>
        <v>488.4</v>
      </c>
      <c r="G523" s="80">
        <v>519</v>
      </c>
      <c r="I523" s="79">
        <f>SenateDrop!J520</f>
        <v>6714</v>
      </c>
      <c r="J523" s="79"/>
      <c r="K523" s="79">
        <f>SenateDrop!H520</f>
        <v>6664</v>
      </c>
      <c r="L523" s="79"/>
      <c r="M523" s="79">
        <f>SenateDrop!K520</f>
        <v>50</v>
      </c>
      <c r="N523">
        <f t="shared" si="16"/>
        <v>1</v>
      </c>
      <c r="O523">
        <f t="shared" si="17"/>
        <v>1</v>
      </c>
      <c r="P523">
        <v>1</v>
      </c>
    </row>
    <row r="524" spans="2:16" hidden="1" x14ac:dyDescent="0.3">
      <c r="B524" s="5" t="str">
        <f>SenateDrop!C521</f>
        <v>Segebart, Mark</v>
      </c>
      <c r="D524" s="5" t="str">
        <f>SenateDrop!F521</f>
        <v>Carroll</v>
      </c>
      <c r="F524" s="80">
        <f>SenateDrop!I521</f>
        <v>1678.9</v>
      </c>
      <c r="G524" s="80">
        <v>520</v>
      </c>
      <c r="I524" s="79">
        <f>SenateDrop!J521</f>
        <v>6664</v>
      </c>
      <c r="J524" s="79"/>
      <c r="K524" s="79">
        <f>SenateDrop!H521</f>
        <v>6664</v>
      </c>
      <c r="L524" s="79"/>
      <c r="M524" s="79">
        <f>SenateDrop!K521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3">
      <c r="B525" s="5" t="str">
        <f>SenateDrop!C522</f>
        <v>Segebart, Mark</v>
      </c>
      <c r="D525" s="5" t="str">
        <f>SenateDrop!F522</f>
        <v>Coon Rapids-Bayard</v>
      </c>
      <c r="F525" s="80">
        <f>SenateDrop!I522</f>
        <v>423.8</v>
      </c>
      <c r="G525" s="80">
        <v>521</v>
      </c>
      <c r="I525" s="79">
        <f>SenateDrop!J522</f>
        <v>6811</v>
      </c>
      <c r="J525" s="79"/>
      <c r="K525" s="79">
        <f>SenateDrop!H522</f>
        <v>6664</v>
      </c>
      <c r="L525" s="79"/>
      <c r="M525" s="79">
        <f>SenateDrop!K522</f>
        <v>147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3">
      <c r="B526" s="5" t="str">
        <f>SenateDrop!C523</f>
        <v>Segebart, Mark</v>
      </c>
      <c r="D526" s="5" t="str">
        <f>SenateDrop!F523</f>
        <v>Denison</v>
      </c>
      <c r="F526" s="80">
        <f>SenateDrop!I523</f>
        <v>2064</v>
      </c>
      <c r="G526" s="80">
        <v>522</v>
      </c>
      <c r="I526" s="79">
        <f>SenateDrop!J523</f>
        <v>6664</v>
      </c>
      <c r="J526" s="79"/>
      <c r="K526" s="79">
        <f>SenateDrop!H523</f>
        <v>6664</v>
      </c>
      <c r="L526" s="79"/>
      <c r="M526" s="79">
        <f>SenateDrop!K523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3">
      <c r="B527" s="5" t="str">
        <f>SenateDrop!C524</f>
        <v>Segebart, Mark</v>
      </c>
      <c r="D527" s="5" t="str">
        <f>SenateDrop!F524</f>
        <v>Exira-Elk Horn-</v>
      </c>
      <c r="F527" s="80">
        <f>SenateDrop!I524</f>
        <v>442.5</v>
      </c>
      <c r="G527" s="80">
        <v>523</v>
      </c>
      <c r="I527" s="79">
        <f>SenateDrop!J524</f>
        <v>6748</v>
      </c>
      <c r="J527" s="79"/>
      <c r="K527" s="79">
        <f>SenateDrop!H524</f>
        <v>6664</v>
      </c>
      <c r="L527" s="79"/>
      <c r="M527" s="79">
        <f>SenateDrop!K524</f>
        <v>84</v>
      </c>
      <c r="N527">
        <f t="shared" si="16"/>
        <v>1</v>
      </c>
      <c r="O527">
        <f t="shared" si="17"/>
        <v>1</v>
      </c>
      <c r="P527">
        <v>1</v>
      </c>
    </row>
    <row r="528" spans="2:16" hidden="1" x14ac:dyDescent="0.3">
      <c r="B528" s="5" t="str">
        <f>SenateDrop!C525</f>
        <v>Segebart, Mark</v>
      </c>
      <c r="D528" s="5" t="str">
        <f>SenateDrop!F525</f>
        <v>Galva-Holstein</v>
      </c>
      <c r="F528" s="80">
        <f>SenateDrop!I525</f>
        <v>427</v>
      </c>
      <c r="G528" s="80">
        <v>524</v>
      </c>
      <c r="I528" s="79">
        <f>SenateDrop!J525</f>
        <v>6695</v>
      </c>
      <c r="J528" s="79"/>
      <c r="K528" s="79">
        <f>SenateDrop!H525</f>
        <v>6664</v>
      </c>
      <c r="L528" s="79"/>
      <c r="M528" s="79">
        <f>SenateDrop!K525</f>
        <v>31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3">
      <c r="B529" s="5" t="str">
        <f>SenateDrop!C526</f>
        <v>Segebart, Mark</v>
      </c>
      <c r="D529" s="5" t="str">
        <f>SenateDrop!F526</f>
        <v>Glidden-Ralston</v>
      </c>
      <c r="F529" s="80">
        <f>SenateDrop!I526</f>
        <v>267.10000000000002</v>
      </c>
      <c r="G529" s="80">
        <v>525</v>
      </c>
      <c r="I529" s="79">
        <f>SenateDrop!J526</f>
        <v>6667</v>
      </c>
      <c r="J529" s="79"/>
      <c r="K529" s="79">
        <f>SenateDrop!H526</f>
        <v>6664</v>
      </c>
      <c r="L529" s="79"/>
      <c r="M529" s="79">
        <f>SenateDrop!K526</f>
        <v>3</v>
      </c>
      <c r="N529">
        <f t="shared" si="16"/>
        <v>1</v>
      </c>
      <c r="O529">
        <f t="shared" si="17"/>
        <v>1</v>
      </c>
      <c r="P529">
        <v>1</v>
      </c>
    </row>
    <row r="530" spans="2:16" hidden="1" x14ac:dyDescent="0.3">
      <c r="B530" s="5" t="str">
        <f>SenateDrop!C527</f>
        <v>Segebart, Mark</v>
      </c>
      <c r="D530" s="5" t="str">
        <f>SenateDrop!F527</f>
        <v>IKM-Manning</v>
      </c>
      <c r="F530" s="80">
        <f>SenateDrop!I527</f>
        <v>658.8</v>
      </c>
      <c r="G530" s="80">
        <v>526</v>
      </c>
      <c r="I530" s="79">
        <f>SenateDrop!J527</f>
        <v>6765</v>
      </c>
      <c r="J530" s="79"/>
      <c r="K530" s="79">
        <f>SenateDrop!H527</f>
        <v>6664</v>
      </c>
      <c r="L530" s="79"/>
      <c r="M530" s="79">
        <f>SenateDrop!K527</f>
        <v>101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3">
      <c r="B531" s="5" t="str">
        <f>SenateDrop!C528</f>
        <v>Segebart, Mark</v>
      </c>
      <c r="D531" s="5" t="str">
        <f>SenateDrop!F528</f>
        <v>Laurens-Marathon</v>
      </c>
      <c r="F531" s="80">
        <f>SenateDrop!I528</f>
        <v>291</v>
      </c>
      <c r="G531" s="80">
        <v>527</v>
      </c>
      <c r="I531" s="79">
        <f>SenateDrop!J528</f>
        <v>6664</v>
      </c>
      <c r="J531" s="79"/>
      <c r="K531" s="79">
        <f>SenateDrop!H528</f>
        <v>6664</v>
      </c>
      <c r="L531" s="79"/>
      <c r="M531" s="79">
        <f>SenateDrop!K528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3">
      <c r="B532" s="5" t="str">
        <f>SenateDrop!C529</f>
        <v>Segebart, Mark</v>
      </c>
      <c r="D532" s="5" t="str">
        <f>SenateDrop!F529</f>
        <v>Newell-Fonda</v>
      </c>
      <c r="F532" s="80">
        <f>SenateDrop!I529</f>
        <v>470.8</v>
      </c>
      <c r="G532" s="80">
        <v>528</v>
      </c>
      <c r="I532" s="79">
        <f>SenateDrop!J529</f>
        <v>6753</v>
      </c>
      <c r="J532" s="79"/>
      <c r="K532" s="79">
        <f>SenateDrop!H529</f>
        <v>6664</v>
      </c>
      <c r="L532" s="79"/>
      <c r="M532" s="79">
        <f>SenateDrop!K529</f>
        <v>89</v>
      </c>
      <c r="N532">
        <f t="shared" si="16"/>
        <v>1</v>
      </c>
      <c r="O532">
        <f t="shared" si="17"/>
        <v>1</v>
      </c>
      <c r="P532">
        <v>1</v>
      </c>
    </row>
    <row r="533" spans="2:16" hidden="1" x14ac:dyDescent="0.3">
      <c r="B533" s="5" t="str">
        <f>SenateDrop!C530</f>
        <v>Segebart, Mark</v>
      </c>
      <c r="D533" s="5" t="str">
        <f>SenateDrop!F530</f>
        <v>Odebolt-Arthur</v>
      </c>
      <c r="F533" s="80">
        <f>SenateDrop!I530</f>
        <v>334.4</v>
      </c>
      <c r="G533" s="80">
        <v>529</v>
      </c>
      <c r="I533" s="79">
        <f>SenateDrop!J530</f>
        <v>6664</v>
      </c>
      <c r="J533" s="79"/>
      <c r="K533" s="79">
        <f>SenateDrop!H530</f>
        <v>6664</v>
      </c>
      <c r="L533" s="79"/>
      <c r="M533" s="79">
        <f>SenateDrop!K530</f>
        <v>0</v>
      </c>
      <c r="N533">
        <f t="shared" si="16"/>
        <v>0</v>
      </c>
      <c r="O533">
        <f t="shared" si="17"/>
        <v>1</v>
      </c>
      <c r="P533">
        <v>1</v>
      </c>
    </row>
    <row r="534" spans="2:16" hidden="1" x14ac:dyDescent="0.3">
      <c r="B534" s="5" t="str">
        <f>SenateDrop!C531</f>
        <v>Segebart, Mark</v>
      </c>
      <c r="D534" s="5" t="str">
        <f>SenateDrop!F531</f>
        <v>Schaller-Crestland</v>
      </c>
      <c r="F534" s="80">
        <f>SenateDrop!I531</f>
        <v>354.1</v>
      </c>
      <c r="G534" s="80">
        <v>530</v>
      </c>
      <c r="I534" s="79">
        <f>SenateDrop!J531</f>
        <v>6731</v>
      </c>
      <c r="J534" s="79"/>
      <c r="K534" s="79">
        <f>SenateDrop!H531</f>
        <v>6664</v>
      </c>
      <c r="L534" s="79"/>
      <c r="M534" s="79">
        <f>SenateDrop!K531</f>
        <v>67</v>
      </c>
      <c r="N534">
        <f t="shared" si="16"/>
        <v>1</v>
      </c>
      <c r="O534">
        <f t="shared" si="17"/>
        <v>1</v>
      </c>
      <c r="P534">
        <v>1</v>
      </c>
    </row>
    <row r="535" spans="2:16" hidden="1" x14ac:dyDescent="0.3">
      <c r="B535" s="5" t="str">
        <f>SenateDrop!C532</f>
        <v>Segebart, Mark</v>
      </c>
      <c r="D535" s="5" t="str">
        <f>SenateDrop!F532</f>
        <v>Sioux Central</v>
      </c>
      <c r="F535" s="80">
        <f>SenateDrop!I532</f>
        <v>473</v>
      </c>
      <c r="G535" s="80">
        <v>531</v>
      </c>
      <c r="I535" s="79">
        <f>SenateDrop!J532</f>
        <v>6679</v>
      </c>
      <c r="J535" s="79"/>
      <c r="K535" s="79">
        <f>SenateDrop!H532</f>
        <v>6664</v>
      </c>
      <c r="L535" s="79"/>
      <c r="M535" s="79">
        <f>SenateDrop!K532</f>
        <v>15</v>
      </c>
      <c r="N535">
        <f t="shared" si="16"/>
        <v>1</v>
      </c>
      <c r="O535">
        <f t="shared" si="17"/>
        <v>1</v>
      </c>
      <c r="P535">
        <v>1</v>
      </c>
    </row>
    <row r="536" spans="2:16" hidden="1" x14ac:dyDescent="0.3">
      <c r="B536" s="5" t="str">
        <f>SenateDrop!C533</f>
        <v>Segebart, Mark</v>
      </c>
      <c r="D536" s="5" t="str">
        <f>SenateDrop!F533</f>
        <v>South Central Calhoun</v>
      </c>
      <c r="F536" s="80">
        <f>SenateDrop!I533</f>
        <v>920.1</v>
      </c>
      <c r="G536" s="80">
        <v>532</v>
      </c>
      <c r="I536" s="79">
        <f>SenateDrop!J533</f>
        <v>6697</v>
      </c>
      <c r="J536" s="79"/>
      <c r="K536" s="79">
        <f>SenateDrop!H533</f>
        <v>6664</v>
      </c>
      <c r="L536" s="79"/>
      <c r="M536" s="79">
        <f>SenateDrop!K533</f>
        <v>33</v>
      </c>
      <c r="N536">
        <f t="shared" si="16"/>
        <v>1</v>
      </c>
      <c r="O536">
        <f t="shared" si="17"/>
        <v>1</v>
      </c>
      <c r="P536">
        <v>1</v>
      </c>
    </row>
    <row r="537" spans="2:16" hidden="1" x14ac:dyDescent="0.3">
      <c r="B537" s="5" t="str">
        <f>SenateDrop!C534</f>
        <v>Segebart, Mark</v>
      </c>
      <c r="D537" s="5" t="str">
        <f>SenateDrop!F534</f>
        <v>Storm Lake</v>
      </c>
      <c r="F537" s="80">
        <f>SenateDrop!I534</f>
        <v>2292.9</v>
      </c>
      <c r="G537" s="80">
        <v>533</v>
      </c>
      <c r="I537" s="79">
        <f>SenateDrop!J534</f>
        <v>6664</v>
      </c>
      <c r="J537" s="79"/>
      <c r="K537" s="79">
        <f>SenateDrop!H534</f>
        <v>6664</v>
      </c>
      <c r="L537" s="79"/>
      <c r="M537" s="79">
        <f>SenateDrop!K534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3">
      <c r="B538" s="5" t="str">
        <f>SenateDrop!C535</f>
        <v>Segebart, Mark</v>
      </c>
      <c r="D538" s="5" t="str">
        <f>SenateDrop!F535</f>
        <v>East Sac County</v>
      </c>
      <c r="F538" s="80">
        <f>SenateDrop!I535</f>
        <v>870.6</v>
      </c>
      <c r="G538" s="80">
        <v>534</v>
      </c>
      <c r="I538" s="79">
        <f>SenateDrop!J535</f>
        <v>6677</v>
      </c>
      <c r="J538" s="79"/>
      <c r="K538" s="79">
        <f>SenateDrop!H535</f>
        <v>6664</v>
      </c>
      <c r="L538" s="79"/>
      <c r="M538" s="79">
        <f>SenateDrop!K535</f>
        <v>13</v>
      </c>
      <c r="N538">
        <f t="shared" si="16"/>
        <v>1</v>
      </c>
      <c r="O538">
        <f t="shared" si="17"/>
        <v>1</v>
      </c>
      <c r="P538">
        <v>1</v>
      </c>
    </row>
    <row r="539" spans="2:16" hidden="1" x14ac:dyDescent="0.3">
      <c r="B539" s="5" t="str">
        <f>SenateDrop!C536</f>
        <v>Shipley, Tom</v>
      </c>
      <c r="D539" s="5" t="str">
        <f>SenateDrop!F536</f>
        <v>Atlantic</v>
      </c>
      <c r="F539" s="80">
        <f>SenateDrop!I536</f>
        <v>1384.7</v>
      </c>
      <c r="G539" s="80">
        <v>535</v>
      </c>
      <c r="I539" s="79">
        <f>SenateDrop!J536</f>
        <v>6668</v>
      </c>
      <c r="J539" s="79"/>
      <c r="K539" s="79">
        <f>SenateDrop!H536</f>
        <v>6664</v>
      </c>
      <c r="L539" s="79"/>
      <c r="M539" s="79">
        <f>SenateDrop!K536</f>
        <v>4</v>
      </c>
      <c r="N539">
        <f t="shared" si="16"/>
        <v>1</v>
      </c>
      <c r="O539">
        <f t="shared" si="17"/>
        <v>1</v>
      </c>
      <c r="P539">
        <v>1</v>
      </c>
    </row>
    <row r="540" spans="2:16" hidden="1" x14ac:dyDescent="0.3">
      <c r="B540" s="5" t="str">
        <f>SenateDrop!C537</f>
        <v>Shipley, Tom</v>
      </c>
      <c r="D540" s="5" t="str">
        <f>SenateDrop!F537</f>
        <v>AHSTW</v>
      </c>
      <c r="F540" s="80">
        <f>SenateDrop!I537</f>
        <v>778.4</v>
      </c>
      <c r="G540" s="80">
        <v>536</v>
      </c>
      <c r="I540" s="79">
        <f>SenateDrop!J537</f>
        <v>6709</v>
      </c>
      <c r="J540" s="79"/>
      <c r="K540" s="79">
        <f>SenateDrop!H537</f>
        <v>6664</v>
      </c>
      <c r="L540" s="79"/>
      <c r="M540" s="79">
        <f>SenateDrop!K537</f>
        <v>45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3">
      <c r="B541" s="5" t="str">
        <f>SenateDrop!C538</f>
        <v>Shipley, Tom</v>
      </c>
      <c r="D541" s="5" t="str">
        <f>SenateDrop!F538</f>
        <v>CAM</v>
      </c>
      <c r="F541" s="80">
        <f>SenateDrop!I538</f>
        <v>488.4</v>
      </c>
      <c r="G541" s="80">
        <v>537</v>
      </c>
      <c r="I541" s="79">
        <f>SenateDrop!J538</f>
        <v>6714</v>
      </c>
      <c r="J541" s="79"/>
      <c r="K541" s="79">
        <f>SenateDrop!H538</f>
        <v>6664</v>
      </c>
      <c r="L541" s="79"/>
      <c r="M541" s="79">
        <f>SenateDrop!K538</f>
        <v>50</v>
      </c>
      <c r="N541">
        <f t="shared" si="16"/>
        <v>1</v>
      </c>
      <c r="O541">
        <f t="shared" si="17"/>
        <v>1</v>
      </c>
      <c r="P541">
        <v>1</v>
      </c>
    </row>
    <row r="542" spans="2:16" hidden="1" x14ac:dyDescent="0.3">
      <c r="B542" s="5" t="str">
        <f>SenateDrop!C539</f>
        <v>Shipley, Tom</v>
      </c>
      <c r="D542" s="5" t="str">
        <f>SenateDrop!F539</f>
        <v>Corning</v>
      </c>
      <c r="F542" s="80">
        <f>SenateDrop!I539</f>
        <v>421.5</v>
      </c>
      <c r="G542" s="80">
        <v>538</v>
      </c>
      <c r="I542" s="79">
        <f>SenateDrop!J539</f>
        <v>6711</v>
      </c>
      <c r="J542" s="79"/>
      <c r="K542" s="79">
        <f>SenateDrop!H539</f>
        <v>6664</v>
      </c>
      <c r="L542" s="79"/>
      <c r="M542" s="79">
        <f>SenateDrop!K539</f>
        <v>47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3">
      <c r="B543" s="5" t="str">
        <f>SenateDrop!C540</f>
        <v>Shipley, Tom</v>
      </c>
      <c r="D543" s="5" t="str">
        <f>SenateDrop!F540</f>
        <v>Council Bluffs</v>
      </c>
      <c r="F543" s="80">
        <f>SenateDrop!I540</f>
        <v>9256.9</v>
      </c>
      <c r="G543" s="80">
        <v>539</v>
      </c>
      <c r="I543" s="79">
        <f>SenateDrop!J540</f>
        <v>6733</v>
      </c>
      <c r="J543" s="79"/>
      <c r="K543" s="79">
        <f>SenateDrop!H540</f>
        <v>6664</v>
      </c>
      <c r="L543" s="79"/>
      <c r="M543" s="79">
        <f>SenateDrop!K540</f>
        <v>69</v>
      </c>
      <c r="N543">
        <f t="shared" si="16"/>
        <v>1</v>
      </c>
      <c r="O543">
        <f t="shared" si="17"/>
        <v>1</v>
      </c>
      <c r="P543">
        <v>1</v>
      </c>
    </row>
    <row r="544" spans="2:16" hidden="1" x14ac:dyDescent="0.3">
      <c r="B544" s="5" t="str">
        <f>SenateDrop!C541</f>
        <v>Shipley, Tom</v>
      </c>
      <c r="D544" s="5" t="str">
        <f>SenateDrop!F541</f>
        <v>Creston</v>
      </c>
      <c r="F544" s="80">
        <f>SenateDrop!I541</f>
        <v>1456.3</v>
      </c>
      <c r="G544" s="80">
        <v>540</v>
      </c>
      <c r="I544" s="79">
        <f>SenateDrop!J541</f>
        <v>6675</v>
      </c>
      <c r="J544" s="79"/>
      <c r="K544" s="79">
        <f>SenateDrop!H541</f>
        <v>6664</v>
      </c>
      <c r="L544" s="79"/>
      <c r="M544" s="79">
        <f>SenateDrop!K541</f>
        <v>11</v>
      </c>
      <c r="N544">
        <f t="shared" si="16"/>
        <v>1</v>
      </c>
      <c r="O544">
        <f t="shared" si="17"/>
        <v>1</v>
      </c>
      <c r="P544">
        <v>1</v>
      </c>
    </row>
    <row r="545" spans="2:16" hidden="1" x14ac:dyDescent="0.3">
      <c r="B545" s="5" t="str">
        <f>SenateDrop!C542</f>
        <v>Shipley, Tom</v>
      </c>
      <c r="D545" s="5" t="str">
        <f>SenateDrop!F542</f>
        <v>East Union</v>
      </c>
      <c r="F545" s="80">
        <f>SenateDrop!I542</f>
        <v>493.3</v>
      </c>
      <c r="G545" s="80">
        <v>541</v>
      </c>
      <c r="I545" s="79">
        <f>SenateDrop!J542</f>
        <v>6688</v>
      </c>
      <c r="J545" s="79"/>
      <c r="K545" s="79">
        <f>SenateDrop!H542</f>
        <v>6664</v>
      </c>
      <c r="L545" s="79"/>
      <c r="M545" s="79">
        <f>SenateDrop!K542</f>
        <v>24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3">
      <c r="B546" s="5" t="str">
        <f>SenateDrop!C543</f>
        <v>Shipley, Tom</v>
      </c>
      <c r="D546" s="5" t="str">
        <f>SenateDrop!F543</f>
        <v>Exira-Elk Horn-</v>
      </c>
      <c r="F546" s="80">
        <f>SenateDrop!I543</f>
        <v>442.5</v>
      </c>
      <c r="G546" s="80">
        <v>542</v>
      </c>
      <c r="I546" s="79">
        <f>SenateDrop!J543</f>
        <v>6748</v>
      </c>
      <c r="J546" s="79"/>
      <c r="K546" s="79">
        <f>SenateDrop!H543</f>
        <v>6664</v>
      </c>
      <c r="L546" s="79"/>
      <c r="M546" s="79">
        <f>SenateDrop!K543</f>
        <v>84</v>
      </c>
      <c r="N546">
        <f t="shared" si="16"/>
        <v>1</v>
      </c>
      <c r="O546">
        <f t="shared" si="17"/>
        <v>1</v>
      </c>
      <c r="P546">
        <v>1</v>
      </c>
    </row>
    <row r="547" spans="2:16" hidden="1" x14ac:dyDescent="0.3">
      <c r="B547" s="5" t="str">
        <f>SenateDrop!C544</f>
        <v>Shipley, Tom</v>
      </c>
      <c r="D547" s="5" t="str">
        <f>SenateDrop!F544</f>
        <v>Glenwood</v>
      </c>
      <c r="F547" s="80">
        <f>SenateDrop!I544</f>
        <v>1956.7</v>
      </c>
      <c r="G547" s="80">
        <v>543</v>
      </c>
      <c r="I547" s="79">
        <f>SenateDrop!J544</f>
        <v>6664</v>
      </c>
      <c r="J547" s="79"/>
      <c r="K547" s="79">
        <f>SenateDrop!H544</f>
        <v>6664</v>
      </c>
      <c r="L547" s="79"/>
      <c r="M547" s="79">
        <f>SenateDrop!K544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3">
      <c r="B548" s="5" t="str">
        <f>SenateDrop!C545</f>
        <v>Shipley, Tom</v>
      </c>
      <c r="D548" s="5" t="str">
        <f>SenateDrop!F545</f>
        <v>Griswold</v>
      </c>
      <c r="F548" s="80">
        <f>SenateDrop!I545</f>
        <v>516.6</v>
      </c>
      <c r="G548" s="80">
        <v>544</v>
      </c>
      <c r="I548" s="79">
        <f>SenateDrop!J545</f>
        <v>6729</v>
      </c>
      <c r="J548" s="79"/>
      <c r="K548" s="79">
        <f>SenateDrop!H545</f>
        <v>6664</v>
      </c>
      <c r="L548" s="79"/>
      <c r="M548" s="79">
        <f>SenateDrop!K545</f>
        <v>65</v>
      </c>
      <c r="N548">
        <f t="shared" si="16"/>
        <v>1</v>
      </c>
      <c r="O548">
        <f t="shared" si="17"/>
        <v>1</v>
      </c>
      <c r="P548">
        <v>1</v>
      </c>
    </row>
    <row r="549" spans="2:16" hidden="1" x14ac:dyDescent="0.3">
      <c r="B549" s="5" t="str">
        <f>SenateDrop!C546</f>
        <v>Shipley, Tom</v>
      </c>
      <c r="D549" s="5" t="str">
        <f>SenateDrop!F546</f>
        <v>Lenox</v>
      </c>
      <c r="F549" s="80">
        <f>SenateDrop!I546</f>
        <v>467.1</v>
      </c>
      <c r="G549" s="80">
        <v>545</v>
      </c>
      <c r="I549" s="79">
        <f>SenateDrop!J546</f>
        <v>6664</v>
      </c>
      <c r="J549" s="79"/>
      <c r="K549" s="79">
        <f>SenateDrop!H546</f>
        <v>6664</v>
      </c>
      <c r="L549" s="79"/>
      <c r="M549" s="79">
        <f>SenateDrop!K546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3">
      <c r="B550" s="5" t="str">
        <f>SenateDrop!C547</f>
        <v>Shipley, Tom</v>
      </c>
      <c r="D550" s="5" t="str">
        <f>SenateDrop!F547</f>
        <v>Lewis Central</v>
      </c>
      <c r="F550" s="80">
        <f>SenateDrop!I547</f>
        <v>2494.5</v>
      </c>
      <c r="G550" s="80">
        <v>546</v>
      </c>
      <c r="I550" s="79">
        <f>SenateDrop!J547</f>
        <v>6664</v>
      </c>
      <c r="J550" s="79"/>
      <c r="K550" s="79">
        <f>SenateDrop!H547</f>
        <v>6664</v>
      </c>
      <c r="L550" s="79"/>
      <c r="M550" s="79">
        <f>SenateDrop!K547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3">
      <c r="B551" s="5" t="str">
        <f>SenateDrop!C548</f>
        <v>Shipley, Tom</v>
      </c>
      <c r="D551" s="5" t="str">
        <f>SenateDrop!F548</f>
        <v>Missouri Valley</v>
      </c>
      <c r="F551" s="80">
        <f>SenateDrop!I548</f>
        <v>842.1</v>
      </c>
      <c r="G551" s="80">
        <v>547</v>
      </c>
      <c r="I551" s="79">
        <f>SenateDrop!J548</f>
        <v>6664</v>
      </c>
      <c r="J551" s="79"/>
      <c r="K551" s="79">
        <f>SenateDrop!H548</f>
        <v>6664</v>
      </c>
      <c r="L551" s="79"/>
      <c r="M551" s="79">
        <f>SenateDrop!K548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3">
      <c r="B552" s="5" t="str">
        <f>SenateDrop!C549</f>
        <v>Shipley, Tom</v>
      </c>
      <c r="D552" s="5" t="str">
        <f>SenateDrop!F549</f>
        <v>Murray</v>
      </c>
      <c r="F552" s="80">
        <f>SenateDrop!I549</f>
        <v>264.39999999999998</v>
      </c>
      <c r="G552" s="80">
        <v>548</v>
      </c>
      <c r="I552" s="79">
        <f>SenateDrop!J549</f>
        <v>6664</v>
      </c>
      <c r="J552" s="79"/>
      <c r="K552" s="79">
        <f>SenateDrop!H549</f>
        <v>6664</v>
      </c>
      <c r="L552" s="79"/>
      <c r="M552" s="79">
        <f>SenateDrop!K549</f>
        <v>0</v>
      </c>
      <c r="N552">
        <f t="shared" si="16"/>
        <v>0</v>
      </c>
      <c r="O552">
        <f t="shared" si="17"/>
        <v>1</v>
      </c>
      <c r="P552">
        <v>1</v>
      </c>
    </row>
    <row r="553" spans="2:16" hidden="1" x14ac:dyDescent="0.3">
      <c r="B553" s="5" t="str">
        <f>SenateDrop!C550</f>
        <v>Shipley, Tom</v>
      </c>
      <c r="D553" s="5" t="str">
        <f>SenateDrop!F550</f>
        <v>Riverside</v>
      </c>
      <c r="F553" s="80">
        <f>SenateDrop!I550</f>
        <v>704</v>
      </c>
      <c r="G553" s="80">
        <v>549</v>
      </c>
      <c r="I553" s="79">
        <f>SenateDrop!J550</f>
        <v>6664</v>
      </c>
      <c r="J553" s="79"/>
      <c r="K553" s="79">
        <f>SenateDrop!H550</f>
        <v>6664</v>
      </c>
      <c r="L553" s="79"/>
      <c r="M553" s="79">
        <f>SenateDrop!K550</f>
        <v>0</v>
      </c>
      <c r="N553">
        <f t="shared" si="16"/>
        <v>0</v>
      </c>
      <c r="O553">
        <f t="shared" si="17"/>
        <v>1</v>
      </c>
      <c r="P553">
        <v>1</v>
      </c>
    </row>
    <row r="554" spans="2:16" hidden="1" x14ac:dyDescent="0.3">
      <c r="B554" s="5" t="str">
        <f>SenateDrop!C551</f>
        <v>Shipley, Tom</v>
      </c>
      <c r="D554" s="5" t="str">
        <f>SenateDrop!F551</f>
        <v>Orient-Macksburg</v>
      </c>
      <c r="F554" s="80">
        <f>SenateDrop!I551</f>
        <v>192</v>
      </c>
      <c r="G554" s="80">
        <v>550</v>
      </c>
      <c r="I554" s="79">
        <f>SenateDrop!J551</f>
        <v>6664</v>
      </c>
      <c r="J554" s="79"/>
      <c r="K554" s="79">
        <f>SenateDrop!H551</f>
        <v>6664</v>
      </c>
      <c r="L554" s="79"/>
      <c r="M554" s="79">
        <f>SenateDrop!K551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3">
      <c r="B555" s="5" t="str">
        <f>SenateDrop!C552</f>
        <v>Shipley, Tom</v>
      </c>
      <c r="D555" s="5" t="str">
        <f>SenateDrop!F552</f>
        <v>Red Oak</v>
      </c>
      <c r="F555" s="80">
        <f>SenateDrop!I552</f>
        <v>1110.3</v>
      </c>
      <c r="G555" s="80">
        <v>551</v>
      </c>
      <c r="I555" s="79">
        <f>SenateDrop!J552</f>
        <v>6664</v>
      </c>
      <c r="J555" s="79"/>
      <c r="K555" s="79">
        <f>SenateDrop!H552</f>
        <v>6664</v>
      </c>
      <c r="L555" s="79"/>
      <c r="M555" s="79">
        <f>SenateDrop!K552</f>
        <v>0</v>
      </c>
      <c r="N555">
        <f t="shared" si="16"/>
        <v>0</v>
      </c>
      <c r="O555">
        <f t="shared" si="17"/>
        <v>1</v>
      </c>
      <c r="P555">
        <v>1</v>
      </c>
    </row>
    <row r="556" spans="2:16" hidden="1" x14ac:dyDescent="0.3">
      <c r="B556" s="5" t="str">
        <f>SenateDrop!C553</f>
        <v>Shipley, Tom</v>
      </c>
      <c r="D556" s="5" t="str">
        <f>SenateDrop!F553</f>
        <v>Treynor</v>
      </c>
      <c r="F556" s="80">
        <f>SenateDrop!I553</f>
        <v>587.20000000000005</v>
      </c>
      <c r="G556" s="80">
        <v>552</v>
      </c>
      <c r="I556" s="79">
        <f>SenateDrop!J553</f>
        <v>6664</v>
      </c>
      <c r="J556" s="79"/>
      <c r="K556" s="79">
        <f>SenateDrop!H553</f>
        <v>6664</v>
      </c>
      <c r="L556" s="79"/>
      <c r="M556" s="79">
        <f>SenateDrop!K553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3">
      <c r="B557" s="5" t="str">
        <f>SenateDrop!C554</f>
        <v>Shipley, Tom</v>
      </c>
      <c r="D557" s="5" t="str">
        <f>SenateDrop!F554</f>
        <v>Tri-Center</v>
      </c>
      <c r="F557" s="80">
        <f>SenateDrop!I554</f>
        <v>632.1</v>
      </c>
      <c r="G557" s="80">
        <v>553</v>
      </c>
      <c r="I557" s="79">
        <f>SenateDrop!J554</f>
        <v>6696</v>
      </c>
      <c r="J557" s="79"/>
      <c r="K557" s="79">
        <f>SenateDrop!H554</f>
        <v>6664</v>
      </c>
      <c r="L557" s="79"/>
      <c r="M557" s="79">
        <f>SenateDrop!K554</f>
        <v>32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3">
      <c r="B558" s="5" t="str">
        <f>SenateDrop!C555</f>
        <v>Shipley, Tom</v>
      </c>
      <c r="D558" s="5" t="str">
        <f>SenateDrop!F555</f>
        <v>Underwood</v>
      </c>
      <c r="F558" s="80">
        <f>SenateDrop!I555</f>
        <v>685.1</v>
      </c>
      <c r="G558" s="80">
        <v>554</v>
      </c>
      <c r="I558" s="79">
        <f>SenateDrop!J555</f>
        <v>6664</v>
      </c>
      <c r="J558" s="79"/>
      <c r="K558" s="79">
        <f>SenateDrop!H555</f>
        <v>6664</v>
      </c>
      <c r="L558" s="79"/>
      <c r="M558" s="79">
        <f>SenateDrop!K555</f>
        <v>0</v>
      </c>
      <c r="N558">
        <f t="shared" si="16"/>
        <v>0</v>
      </c>
      <c r="O558">
        <f t="shared" si="17"/>
        <v>1</v>
      </c>
      <c r="P558">
        <v>1</v>
      </c>
    </row>
    <row r="559" spans="2:16" hidden="1" x14ac:dyDescent="0.3">
      <c r="B559" s="5" t="str">
        <f>SenateDrop!C556</f>
        <v>Shipley, Tom</v>
      </c>
      <c r="D559" s="5" t="str">
        <f>SenateDrop!F556</f>
        <v>Villisca</v>
      </c>
      <c r="F559" s="80">
        <f>SenateDrop!I556</f>
        <v>304</v>
      </c>
      <c r="G559" s="80">
        <v>555</v>
      </c>
      <c r="I559" s="79">
        <f>SenateDrop!J556</f>
        <v>6664</v>
      </c>
      <c r="J559" s="79"/>
      <c r="K559" s="79">
        <f>SenateDrop!H556</f>
        <v>6664</v>
      </c>
      <c r="L559" s="79"/>
      <c r="M559" s="79">
        <f>SenateDrop!K556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3">
      <c r="B560" s="5" t="str">
        <f>SenateDrop!C557</f>
        <v>Sinclair, Amy</v>
      </c>
      <c r="D560" s="5" t="str">
        <f>SenateDrop!F557</f>
        <v>Central Decatur</v>
      </c>
      <c r="F560" s="80">
        <f>SenateDrop!I557</f>
        <v>650.79999999999995</v>
      </c>
      <c r="G560" s="80">
        <v>556</v>
      </c>
      <c r="I560" s="79">
        <f>SenateDrop!J557</f>
        <v>6664</v>
      </c>
      <c r="J560" s="79"/>
      <c r="K560" s="79">
        <f>SenateDrop!H557</f>
        <v>6664</v>
      </c>
      <c r="L560" s="79"/>
      <c r="M560" s="79">
        <f>SenateDrop!K557</f>
        <v>0</v>
      </c>
      <c r="N560">
        <f t="shared" si="16"/>
        <v>0</v>
      </c>
      <c r="O560">
        <f t="shared" si="17"/>
        <v>1</v>
      </c>
      <c r="P560">
        <v>1</v>
      </c>
    </row>
    <row r="561" spans="2:16" hidden="1" x14ac:dyDescent="0.3">
      <c r="B561" s="5" t="str">
        <f>SenateDrop!C558</f>
        <v>Sinclair, Amy</v>
      </c>
      <c r="D561" s="5" t="str">
        <f>SenateDrop!F558</f>
        <v>Chariton</v>
      </c>
      <c r="F561" s="80">
        <f>SenateDrop!I558</f>
        <v>1281.5999999999999</v>
      </c>
      <c r="G561" s="80">
        <v>557</v>
      </c>
      <c r="I561" s="79">
        <f>SenateDrop!J558</f>
        <v>6664</v>
      </c>
      <c r="J561" s="79"/>
      <c r="K561" s="79">
        <f>SenateDrop!H558</f>
        <v>6664</v>
      </c>
      <c r="L561" s="79"/>
      <c r="M561" s="79">
        <f>SenateDrop!K558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3">
      <c r="B562" s="5" t="str">
        <f>SenateDrop!C559</f>
        <v>Sinclair, Amy</v>
      </c>
      <c r="D562" s="5" t="str">
        <f>SenateDrop!F559</f>
        <v>Clarke</v>
      </c>
      <c r="F562" s="80">
        <f>SenateDrop!I559</f>
        <v>1417.1</v>
      </c>
      <c r="G562" s="80">
        <v>558</v>
      </c>
      <c r="I562" s="79">
        <f>SenateDrop!J559</f>
        <v>6664</v>
      </c>
      <c r="J562" s="79"/>
      <c r="K562" s="79">
        <f>SenateDrop!H559</f>
        <v>6664</v>
      </c>
      <c r="L562" s="79"/>
      <c r="M562" s="79">
        <f>SenateDrop!K559</f>
        <v>0</v>
      </c>
      <c r="N562">
        <f t="shared" si="16"/>
        <v>0</v>
      </c>
      <c r="O562">
        <f t="shared" si="17"/>
        <v>1</v>
      </c>
      <c r="P562">
        <v>1</v>
      </c>
    </row>
    <row r="563" spans="2:16" hidden="1" x14ac:dyDescent="0.3">
      <c r="B563" s="5" t="str">
        <f>SenateDrop!C560</f>
        <v>Sinclair, Amy</v>
      </c>
      <c r="D563" s="5" t="str">
        <f>SenateDrop!F560</f>
        <v>East Union</v>
      </c>
      <c r="F563" s="80">
        <f>SenateDrop!I560</f>
        <v>493.3</v>
      </c>
      <c r="G563" s="80">
        <v>559</v>
      </c>
      <c r="I563" s="79">
        <f>SenateDrop!J560</f>
        <v>6688</v>
      </c>
      <c r="J563" s="79"/>
      <c r="K563" s="79">
        <f>SenateDrop!H560</f>
        <v>6664</v>
      </c>
      <c r="L563" s="79"/>
      <c r="M563" s="79">
        <f>SenateDrop!K560</f>
        <v>24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3">
      <c r="B564" s="5" t="str">
        <f>SenateDrop!C561</f>
        <v>Sinclair, Amy</v>
      </c>
      <c r="D564" s="5" t="str">
        <f>SenateDrop!F561</f>
        <v>Interstate 35</v>
      </c>
      <c r="F564" s="80">
        <f>SenateDrop!I561</f>
        <v>888.4</v>
      </c>
      <c r="G564" s="80">
        <v>560</v>
      </c>
      <c r="I564" s="79">
        <f>SenateDrop!J561</f>
        <v>6664</v>
      </c>
      <c r="J564" s="79"/>
      <c r="K564" s="79">
        <f>SenateDrop!H561</f>
        <v>6664</v>
      </c>
      <c r="L564" s="79"/>
      <c r="M564" s="79">
        <f>SenateDrop!K561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3">
      <c r="B565" s="5" t="str">
        <f>SenateDrop!C562</f>
        <v>Sinclair, Amy</v>
      </c>
      <c r="D565" s="5" t="str">
        <f>SenateDrop!F562</f>
        <v>Knoxville</v>
      </c>
      <c r="F565" s="80">
        <f>SenateDrop!I562</f>
        <v>1744.8</v>
      </c>
      <c r="G565" s="80">
        <v>561</v>
      </c>
      <c r="I565" s="79">
        <f>SenateDrop!J562</f>
        <v>6664</v>
      </c>
      <c r="J565" s="79"/>
      <c r="K565" s="79">
        <f>SenateDrop!H562</f>
        <v>6664</v>
      </c>
      <c r="L565" s="79"/>
      <c r="M565" s="79">
        <f>SenateDrop!K562</f>
        <v>0</v>
      </c>
      <c r="N565">
        <f t="shared" si="16"/>
        <v>0</v>
      </c>
      <c r="O565">
        <f t="shared" si="17"/>
        <v>1</v>
      </c>
      <c r="P565">
        <v>1</v>
      </c>
    </row>
    <row r="566" spans="2:16" hidden="1" x14ac:dyDescent="0.3">
      <c r="B566" s="5" t="str">
        <f>SenateDrop!C563</f>
        <v>Sinclair, Amy</v>
      </c>
      <c r="D566" s="5" t="str">
        <f>SenateDrop!F563</f>
        <v>Lamoni</v>
      </c>
      <c r="F566" s="80">
        <f>SenateDrop!I563</f>
        <v>299.89999999999998</v>
      </c>
      <c r="G566" s="80">
        <v>562</v>
      </c>
      <c r="I566" s="79">
        <f>SenateDrop!J563</f>
        <v>6664</v>
      </c>
      <c r="J566" s="79"/>
      <c r="K566" s="79">
        <f>SenateDrop!H563</f>
        <v>6664</v>
      </c>
      <c r="L566" s="79"/>
      <c r="M566" s="79">
        <f>SenateDrop!K563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3">
      <c r="B567" s="5" t="str">
        <f>SenateDrop!C564</f>
        <v>Sinclair, Amy</v>
      </c>
      <c r="D567" s="5" t="str">
        <f>SenateDrop!F564</f>
        <v>Lynnville-Sully</v>
      </c>
      <c r="F567" s="80">
        <f>SenateDrop!I564</f>
        <v>452.4</v>
      </c>
      <c r="G567" s="80">
        <v>563</v>
      </c>
      <c r="I567" s="79">
        <f>SenateDrop!J564</f>
        <v>6664</v>
      </c>
      <c r="J567" s="79"/>
      <c r="K567" s="79">
        <f>SenateDrop!H564</f>
        <v>6664</v>
      </c>
      <c r="L567" s="79"/>
      <c r="M567" s="79">
        <f>SenateDrop!K564</f>
        <v>0</v>
      </c>
      <c r="N567">
        <f t="shared" si="16"/>
        <v>0</v>
      </c>
      <c r="O567">
        <f t="shared" si="17"/>
        <v>1</v>
      </c>
      <c r="P567">
        <v>1</v>
      </c>
    </row>
    <row r="568" spans="2:16" hidden="1" x14ac:dyDescent="0.3">
      <c r="B568" s="5" t="str">
        <f>SenateDrop!C565</f>
        <v>Sinclair, Amy</v>
      </c>
      <c r="D568" s="5" t="str">
        <f>SenateDrop!F565</f>
        <v>Melcher-Dallas</v>
      </c>
      <c r="F568" s="80">
        <f>SenateDrop!I565</f>
        <v>343.1</v>
      </c>
      <c r="G568" s="80">
        <v>564</v>
      </c>
      <c r="I568" s="79">
        <f>SenateDrop!J565</f>
        <v>6664</v>
      </c>
      <c r="J568" s="79"/>
      <c r="K568" s="79">
        <f>SenateDrop!H565</f>
        <v>6664</v>
      </c>
      <c r="L568" s="79"/>
      <c r="M568" s="79">
        <f>SenateDrop!K565</f>
        <v>0</v>
      </c>
      <c r="N568">
        <f t="shared" si="16"/>
        <v>0</v>
      </c>
      <c r="O568">
        <f t="shared" si="17"/>
        <v>1</v>
      </c>
      <c r="P568">
        <v>1</v>
      </c>
    </row>
    <row r="569" spans="2:16" hidden="1" x14ac:dyDescent="0.3">
      <c r="B569" s="5" t="str">
        <f>SenateDrop!C566</f>
        <v>Sinclair, Amy</v>
      </c>
      <c r="D569" s="5" t="str">
        <f>SenateDrop!F566</f>
        <v>Mormon Trail</v>
      </c>
      <c r="F569" s="80">
        <f>SenateDrop!I566</f>
        <v>258.3</v>
      </c>
      <c r="G569" s="80">
        <v>565</v>
      </c>
      <c r="I569" s="79">
        <f>SenateDrop!J566</f>
        <v>6738</v>
      </c>
      <c r="J569" s="79"/>
      <c r="K569" s="79">
        <f>SenateDrop!H566</f>
        <v>6664</v>
      </c>
      <c r="L569" s="79"/>
      <c r="M569" s="79">
        <f>SenateDrop!K566</f>
        <v>74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3">
      <c r="B570" s="5" t="str">
        <f>SenateDrop!C567</f>
        <v>Sinclair, Amy</v>
      </c>
      <c r="D570" s="5" t="str">
        <f>SenateDrop!F567</f>
        <v>Mount Ayr</v>
      </c>
      <c r="F570" s="80">
        <f>SenateDrop!I567</f>
        <v>632.79999999999995</v>
      </c>
      <c r="G570" s="80">
        <v>566</v>
      </c>
      <c r="I570" s="79">
        <f>SenateDrop!J567</f>
        <v>6667</v>
      </c>
      <c r="J570" s="79"/>
      <c r="K570" s="79">
        <f>SenateDrop!H567</f>
        <v>6664</v>
      </c>
      <c r="L570" s="79"/>
      <c r="M570" s="79">
        <f>SenateDrop!K567</f>
        <v>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3">
      <c r="B571" s="5" t="str">
        <f>SenateDrop!C568</f>
        <v>Sinclair, Amy</v>
      </c>
      <c r="D571" s="5" t="str">
        <f>SenateDrop!F568</f>
        <v>Murray</v>
      </c>
      <c r="F571" s="80">
        <f>SenateDrop!I568</f>
        <v>264.39999999999998</v>
      </c>
      <c r="G571" s="80">
        <v>567</v>
      </c>
      <c r="I571" s="79">
        <f>SenateDrop!J568</f>
        <v>6664</v>
      </c>
      <c r="J571" s="79"/>
      <c r="K571" s="79">
        <f>SenateDrop!H568</f>
        <v>6664</v>
      </c>
      <c r="L571" s="79"/>
      <c r="M571" s="79">
        <f>SenateDrop!K568</f>
        <v>0</v>
      </c>
      <c r="N571">
        <f t="shared" si="16"/>
        <v>0</v>
      </c>
      <c r="O571">
        <f t="shared" si="17"/>
        <v>1</v>
      </c>
      <c r="P571">
        <v>1</v>
      </c>
    </row>
    <row r="572" spans="2:16" hidden="1" x14ac:dyDescent="0.3">
      <c r="B572" s="5" t="str">
        <f>SenateDrop!C569</f>
        <v>Sinclair, Amy</v>
      </c>
      <c r="D572" s="5" t="str">
        <f>SenateDrop!F569</f>
        <v>Newton</v>
      </c>
      <c r="F572" s="80">
        <f>SenateDrop!I569</f>
        <v>2965.2</v>
      </c>
      <c r="G572" s="80">
        <v>568</v>
      </c>
      <c r="I572" s="79">
        <f>SenateDrop!J569</f>
        <v>6664</v>
      </c>
      <c r="J572" s="79"/>
      <c r="K572" s="79">
        <f>SenateDrop!H569</f>
        <v>6664</v>
      </c>
      <c r="L572" s="79"/>
      <c r="M572" s="79">
        <f>SenateDrop!K569</f>
        <v>0</v>
      </c>
      <c r="N572">
        <f t="shared" si="16"/>
        <v>0</v>
      </c>
      <c r="O572">
        <f t="shared" si="17"/>
        <v>1</v>
      </c>
      <c r="P572">
        <v>1</v>
      </c>
    </row>
    <row r="573" spans="2:16" hidden="1" x14ac:dyDescent="0.3">
      <c r="B573" s="5" t="str">
        <f>SenateDrop!C570</f>
        <v>Sinclair, Amy</v>
      </c>
      <c r="D573" s="5" t="str">
        <f>SenateDrop!F570</f>
        <v>Pella</v>
      </c>
      <c r="F573" s="80">
        <f>SenateDrop!I570</f>
        <v>2157.6</v>
      </c>
      <c r="G573" s="80">
        <v>569</v>
      </c>
      <c r="I573" s="79">
        <f>SenateDrop!J570</f>
        <v>6664</v>
      </c>
      <c r="J573" s="79"/>
      <c r="K573" s="79">
        <f>SenateDrop!H570</f>
        <v>6664</v>
      </c>
      <c r="L573" s="79"/>
      <c r="M573" s="79">
        <f>SenateDrop!K570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3">
      <c r="B574" s="5" t="str">
        <f>SenateDrop!C571</f>
        <v>Sinclair, Amy</v>
      </c>
      <c r="D574" s="5" t="str">
        <f>SenateDrop!F571</f>
        <v>Pleasantville</v>
      </c>
      <c r="F574" s="80">
        <f>SenateDrop!I571</f>
        <v>693.6</v>
      </c>
      <c r="G574" s="80">
        <v>570</v>
      </c>
      <c r="I574" s="79">
        <f>SenateDrop!J571</f>
        <v>6664</v>
      </c>
      <c r="J574" s="79"/>
      <c r="K574" s="79">
        <f>SenateDrop!H571</f>
        <v>6664</v>
      </c>
      <c r="L574" s="79"/>
      <c r="M574" s="79">
        <f>SenateDrop!K571</f>
        <v>0</v>
      </c>
      <c r="N574">
        <f t="shared" si="16"/>
        <v>0</v>
      </c>
      <c r="O574">
        <f t="shared" si="17"/>
        <v>1</v>
      </c>
      <c r="P574">
        <v>1</v>
      </c>
    </row>
    <row r="575" spans="2:16" hidden="1" x14ac:dyDescent="0.3">
      <c r="B575" s="5" t="str">
        <f>SenateDrop!C572</f>
        <v>Sinclair, Amy</v>
      </c>
      <c r="D575" s="5" t="str">
        <f>SenateDrop!F572</f>
        <v>PCM</v>
      </c>
      <c r="F575" s="80">
        <f>SenateDrop!I572</f>
        <v>1046.8</v>
      </c>
      <c r="G575" s="80">
        <v>571</v>
      </c>
      <c r="I575" s="79">
        <f>SenateDrop!J572</f>
        <v>6664</v>
      </c>
      <c r="J575" s="79"/>
      <c r="K575" s="79">
        <f>SenateDrop!H572</f>
        <v>6664</v>
      </c>
      <c r="L575" s="79"/>
      <c r="M575" s="79">
        <f>SenateDrop!K572</f>
        <v>0</v>
      </c>
      <c r="N575">
        <f t="shared" si="16"/>
        <v>0</v>
      </c>
      <c r="O575">
        <f t="shared" si="17"/>
        <v>1</v>
      </c>
      <c r="P575">
        <v>1</v>
      </c>
    </row>
    <row r="576" spans="2:16" hidden="1" x14ac:dyDescent="0.3">
      <c r="B576" s="5" t="str">
        <f>SenateDrop!C573</f>
        <v>Sinclair, Amy</v>
      </c>
      <c r="D576" s="5" t="str">
        <f>SenateDrop!F573</f>
        <v>Seymour</v>
      </c>
      <c r="F576" s="80">
        <f>SenateDrop!I573</f>
        <v>299.60000000000002</v>
      </c>
      <c r="G576" s="80">
        <v>572</v>
      </c>
      <c r="I576" s="79">
        <f>SenateDrop!J573</f>
        <v>6664</v>
      </c>
      <c r="J576" s="79"/>
      <c r="K576" s="79">
        <f>SenateDrop!H573</f>
        <v>6664</v>
      </c>
      <c r="L576" s="79"/>
      <c r="M576" s="79">
        <f>SenateDrop!K573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3">
      <c r="B577" s="5" t="str">
        <f>SenateDrop!C574</f>
        <v>Sinclair, Amy</v>
      </c>
      <c r="D577" s="5" t="str">
        <f>SenateDrop!F574</f>
        <v>Southeast Warren</v>
      </c>
      <c r="F577" s="80">
        <f>SenateDrop!I574</f>
        <v>581.70000000000005</v>
      </c>
      <c r="G577" s="80">
        <v>573</v>
      </c>
      <c r="I577" s="79">
        <f>SenateDrop!J574</f>
        <v>6664</v>
      </c>
      <c r="J577" s="79"/>
      <c r="K577" s="79">
        <f>SenateDrop!H574</f>
        <v>6664</v>
      </c>
      <c r="L577" s="79"/>
      <c r="M577" s="79">
        <f>SenateDrop!K574</f>
        <v>0</v>
      </c>
      <c r="N577">
        <f t="shared" si="16"/>
        <v>0</v>
      </c>
      <c r="O577">
        <f t="shared" si="17"/>
        <v>1</v>
      </c>
      <c r="P577">
        <v>1</v>
      </c>
    </row>
    <row r="578" spans="2:16" hidden="1" x14ac:dyDescent="0.3">
      <c r="B578" s="5" t="str">
        <f>SenateDrop!C575</f>
        <v>Sinclair, Amy</v>
      </c>
      <c r="D578" s="5" t="str">
        <f>SenateDrop!F575</f>
        <v>Southeast Polk</v>
      </c>
      <c r="F578" s="80">
        <f>SenateDrop!I575</f>
        <v>6797.2</v>
      </c>
      <c r="G578" s="80">
        <v>574</v>
      </c>
      <c r="I578" s="79">
        <f>SenateDrop!J575</f>
        <v>6664</v>
      </c>
      <c r="J578" s="79"/>
      <c r="K578" s="79">
        <f>SenateDrop!H575</f>
        <v>6664</v>
      </c>
      <c r="L578" s="79"/>
      <c r="M578" s="79">
        <f>SenateDrop!K575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3">
      <c r="B579" s="5" t="str">
        <f>SenateDrop!C576</f>
        <v>Sinclair, Amy</v>
      </c>
      <c r="D579" s="5" t="str">
        <f>SenateDrop!F576</f>
        <v>Twin Cedars</v>
      </c>
      <c r="F579" s="80">
        <f>SenateDrop!I576</f>
        <v>348.5</v>
      </c>
      <c r="G579" s="80">
        <v>575</v>
      </c>
      <c r="I579" s="79">
        <f>SenateDrop!J576</f>
        <v>6714</v>
      </c>
      <c r="J579" s="79"/>
      <c r="K579" s="79">
        <f>SenateDrop!H576</f>
        <v>6664</v>
      </c>
      <c r="L579" s="79"/>
      <c r="M579" s="79">
        <f>SenateDrop!K576</f>
        <v>50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3">
      <c r="B580" s="5" t="str">
        <f>SenateDrop!C577</f>
        <v>Sinclair, Amy</v>
      </c>
      <c r="D580" s="5" t="str">
        <f>SenateDrop!F577</f>
        <v>Wayne</v>
      </c>
      <c r="F580" s="80">
        <f>SenateDrop!I577</f>
        <v>573</v>
      </c>
      <c r="G580" s="80">
        <v>576</v>
      </c>
      <c r="I580" s="79">
        <f>SenateDrop!J577</f>
        <v>6687</v>
      </c>
      <c r="J580" s="79"/>
      <c r="K580" s="79">
        <f>SenateDrop!H577</f>
        <v>6664</v>
      </c>
      <c r="L580" s="79"/>
      <c r="M580" s="79">
        <f>SenateDrop!K577</f>
        <v>23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3">
      <c r="B581" s="5" t="str">
        <f>SenateDrop!C578</f>
        <v>Smith, Roby</v>
      </c>
      <c r="D581" s="5" t="str">
        <f>SenateDrop!F578</f>
        <v>Bettendorf</v>
      </c>
      <c r="F581" s="80">
        <f>SenateDrop!I578</f>
        <v>4134.1000000000004</v>
      </c>
      <c r="G581" s="80">
        <v>577</v>
      </c>
      <c r="I581" s="79">
        <f>SenateDrop!J578</f>
        <v>6738</v>
      </c>
      <c r="J581" s="79"/>
      <c r="K581" s="79">
        <f>SenateDrop!H578</f>
        <v>6664</v>
      </c>
      <c r="L581" s="79"/>
      <c r="M581" s="79">
        <f>SenateDrop!K578</f>
        <v>74</v>
      </c>
      <c r="N581">
        <f t="shared" si="16"/>
        <v>1</v>
      </c>
      <c r="O581">
        <f t="shared" si="17"/>
        <v>1</v>
      </c>
      <c r="P581">
        <v>1</v>
      </c>
    </row>
    <row r="582" spans="2:16" hidden="1" x14ac:dyDescent="0.3">
      <c r="B582" s="5" t="str">
        <f>SenateDrop!C579</f>
        <v>Smith, Roby</v>
      </c>
      <c r="D582" s="5" t="str">
        <f>SenateDrop!F579</f>
        <v>Davenport</v>
      </c>
      <c r="F582" s="80">
        <f>SenateDrop!I579</f>
        <v>15490</v>
      </c>
      <c r="G582" s="80">
        <v>578</v>
      </c>
      <c r="I582" s="79">
        <f>SenateDrop!J579</f>
        <v>6664</v>
      </c>
      <c r="J582" s="79"/>
      <c r="K582" s="79">
        <f>SenateDrop!H579</f>
        <v>6664</v>
      </c>
      <c r="L582" s="79"/>
      <c r="M582" s="79">
        <f>SenateDrop!K579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3">
      <c r="B583" s="5" t="str">
        <f>SenateDrop!C580</f>
        <v>Smith, Roby</v>
      </c>
      <c r="D583" s="5" t="str">
        <f>SenateDrop!F580</f>
        <v>North Scott</v>
      </c>
      <c r="F583" s="80">
        <f>SenateDrop!I580</f>
        <v>3062.1</v>
      </c>
      <c r="G583" s="80">
        <v>579</v>
      </c>
      <c r="I583" s="79">
        <f>SenateDrop!J580</f>
        <v>6664</v>
      </c>
      <c r="J583" s="79"/>
      <c r="K583" s="79">
        <f>SenateDrop!H580</f>
        <v>6664</v>
      </c>
      <c r="L583" s="79"/>
      <c r="M583" s="79">
        <f>SenateDrop!K580</f>
        <v>0</v>
      </c>
      <c r="N583">
        <f t="shared" ref="N583:N632" si="18">IF(M583&gt;0,1,0)</f>
        <v>0</v>
      </c>
      <c r="O583">
        <f t="shared" ref="O583:O632" si="19">IF(M583&lt;175,1,0)</f>
        <v>1</v>
      </c>
      <c r="P583">
        <v>1</v>
      </c>
    </row>
    <row r="584" spans="2:16" hidden="1" x14ac:dyDescent="0.3">
      <c r="B584" s="5" t="str">
        <f>SenateDrop!C581</f>
        <v>Smith, Roby</v>
      </c>
      <c r="D584" s="5" t="str">
        <f>SenateDrop!F581</f>
        <v>Pleasant Valley</v>
      </c>
      <c r="F584" s="80">
        <f>SenateDrop!I581</f>
        <v>4745.5</v>
      </c>
      <c r="G584" s="80">
        <v>580</v>
      </c>
      <c r="I584" s="79">
        <f>SenateDrop!J581</f>
        <v>6797</v>
      </c>
      <c r="J584" s="79"/>
      <c r="K584" s="79">
        <f>SenateDrop!H581</f>
        <v>6664</v>
      </c>
      <c r="L584" s="79"/>
      <c r="M584" s="79">
        <f>SenateDrop!K581</f>
        <v>133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3">
      <c r="B585" s="5" t="str">
        <f>SenateDrop!C582</f>
        <v>Taylor, Rich</v>
      </c>
      <c r="D585" s="5" t="str">
        <f>SenateDrop!F582</f>
        <v>Central Lee</v>
      </c>
      <c r="F585" s="80">
        <f>SenateDrop!I582</f>
        <v>787.4</v>
      </c>
      <c r="G585" s="80">
        <v>581</v>
      </c>
      <c r="I585" s="79">
        <f>SenateDrop!J582</f>
        <v>6664</v>
      </c>
      <c r="J585" s="79"/>
      <c r="K585" s="79">
        <f>SenateDrop!H582</f>
        <v>6664</v>
      </c>
      <c r="L585" s="79"/>
      <c r="M585" s="79">
        <f>SenateDrop!K582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3">
      <c r="B586" s="5" t="str">
        <f>SenateDrop!C583</f>
        <v>Taylor, Rich</v>
      </c>
      <c r="D586" s="5" t="str">
        <f>SenateDrop!F583</f>
        <v>Danville</v>
      </c>
      <c r="F586" s="80">
        <f>SenateDrop!I583</f>
        <v>508.3</v>
      </c>
      <c r="G586" s="80">
        <v>582</v>
      </c>
      <c r="I586" s="79">
        <f>SenateDrop!J583</f>
        <v>6664</v>
      </c>
      <c r="J586" s="79"/>
      <c r="K586" s="79">
        <f>SenateDrop!H583</f>
        <v>6664</v>
      </c>
      <c r="L586" s="79"/>
      <c r="M586" s="79">
        <f>SenateDrop!K583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3">
      <c r="B587" s="5" t="str">
        <f>SenateDrop!C584</f>
        <v>Taylor, Rich</v>
      </c>
      <c r="D587" s="5" t="str">
        <f>SenateDrop!F584</f>
        <v>Fairfield</v>
      </c>
      <c r="F587" s="80">
        <f>SenateDrop!I584</f>
        <v>1636.6</v>
      </c>
      <c r="G587" s="80">
        <v>583</v>
      </c>
      <c r="I587" s="79">
        <f>SenateDrop!J584</f>
        <v>6664</v>
      </c>
      <c r="J587" s="79"/>
      <c r="K587" s="79">
        <f>SenateDrop!H584</f>
        <v>6664</v>
      </c>
      <c r="L587" s="79"/>
      <c r="M587" s="79">
        <f>SenateDrop!K584</f>
        <v>0</v>
      </c>
      <c r="N587">
        <f t="shared" si="18"/>
        <v>0</v>
      </c>
      <c r="O587">
        <f t="shared" si="19"/>
        <v>1</v>
      </c>
      <c r="P587">
        <v>1</v>
      </c>
    </row>
    <row r="588" spans="2:16" hidden="1" x14ac:dyDescent="0.3">
      <c r="B588" s="5" t="str">
        <f>SenateDrop!C585</f>
        <v>Taylor, Rich</v>
      </c>
      <c r="D588" s="5" t="str">
        <f>SenateDrop!F585</f>
        <v>Fort Madison</v>
      </c>
      <c r="F588" s="80">
        <f>SenateDrop!I585</f>
        <v>2141.4</v>
      </c>
      <c r="G588" s="80">
        <v>584</v>
      </c>
      <c r="I588" s="79">
        <f>SenateDrop!J585</f>
        <v>6664</v>
      </c>
      <c r="J588" s="79"/>
      <c r="K588" s="79">
        <f>SenateDrop!H585</f>
        <v>6664</v>
      </c>
      <c r="L588" s="79"/>
      <c r="M588" s="79">
        <f>SenateDrop!K585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3">
      <c r="B589" s="5" t="str">
        <f>SenateDrop!C586</f>
        <v>Taylor, Rich</v>
      </c>
      <c r="D589" s="5" t="str">
        <f>SenateDrop!F586</f>
        <v>Harmony</v>
      </c>
      <c r="F589" s="80">
        <f>SenateDrop!I586</f>
        <v>346.2</v>
      </c>
      <c r="G589" s="80">
        <v>585</v>
      </c>
      <c r="I589" s="79">
        <f>SenateDrop!J586</f>
        <v>6664</v>
      </c>
      <c r="J589" s="79"/>
      <c r="K589" s="79">
        <f>SenateDrop!H586</f>
        <v>6664</v>
      </c>
      <c r="L589" s="79"/>
      <c r="M589" s="79">
        <f>SenateDrop!K586</f>
        <v>0</v>
      </c>
      <c r="N589">
        <f t="shared" si="18"/>
        <v>0</v>
      </c>
      <c r="O589">
        <f t="shared" si="19"/>
        <v>1</v>
      </c>
      <c r="P589">
        <v>1</v>
      </c>
    </row>
    <row r="590" spans="2:16" hidden="1" x14ac:dyDescent="0.3">
      <c r="B590" s="5" t="str">
        <f>SenateDrop!C587</f>
        <v>Taylor, Rich</v>
      </c>
      <c r="D590" s="5" t="str">
        <f>SenateDrop!F587</f>
        <v>Highland</v>
      </c>
      <c r="F590" s="80">
        <f>SenateDrop!I587</f>
        <v>629.29999999999995</v>
      </c>
      <c r="G590" s="80">
        <v>586</v>
      </c>
      <c r="I590" s="79">
        <f>SenateDrop!J587</f>
        <v>6664</v>
      </c>
      <c r="J590" s="79"/>
      <c r="K590" s="79">
        <f>SenateDrop!H587</f>
        <v>6664</v>
      </c>
      <c r="L590" s="79"/>
      <c r="M590" s="79">
        <f>SenateDrop!K587</f>
        <v>0</v>
      </c>
      <c r="N590">
        <f t="shared" si="18"/>
        <v>0</v>
      </c>
      <c r="O590">
        <f t="shared" si="19"/>
        <v>1</v>
      </c>
      <c r="P590">
        <v>1</v>
      </c>
    </row>
    <row r="591" spans="2:16" hidden="1" x14ac:dyDescent="0.3">
      <c r="B591" s="5" t="str">
        <f>SenateDrop!C588</f>
        <v>Taylor, Rich</v>
      </c>
      <c r="D591" s="5" t="str">
        <f>SenateDrop!F588</f>
        <v>Keokuk</v>
      </c>
      <c r="F591" s="80">
        <f>SenateDrop!I588</f>
        <v>1913.8</v>
      </c>
      <c r="G591" s="80">
        <v>587</v>
      </c>
      <c r="I591" s="79">
        <f>SenateDrop!J588</f>
        <v>6664</v>
      </c>
      <c r="J591" s="79"/>
      <c r="K591" s="79">
        <f>SenateDrop!H588</f>
        <v>6664</v>
      </c>
      <c r="L591" s="79"/>
      <c r="M591" s="79">
        <f>SenateDrop!K588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3">
      <c r="B592" s="5" t="str">
        <f>SenateDrop!C589</f>
        <v>Taylor, Rich</v>
      </c>
      <c r="D592" s="5" t="str">
        <f>SenateDrop!F589</f>
        <v>Mount Pleasant</v>
      </c>
      <c r="F592" s="80">
        <f>SenateDrop!I589</f>
        <v>1970.2</v>
      </c>
      <c r="G592" s="80">
        <v>588</v>
      </c>
      <c r="I592" s="79">
        <f>SenateDrop!J589</f>
        <v>6664</v>
      </c>
      <c r="J592" s="79"/>
      <c r="K592" s="79">
        <f>SenateDrop!H589</f>
        <v>6664</v>
      </c>
      <c r="L592" s="79"/>
      <c r="M592" s="79">
        <f>SenateDrop!K589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3">
      <c r="B593" s="5" t="str">
        <f>SenateDrop!C590</f>
        <v>Taylor, Rich</v>
      </c>
      <c r="D593" s="5" t="str">
        <f>SenateDrop!F590</f>
        <v>New London</v>
      </c>
      <c r="F593" s="80">
        <f>SenateDrop!I590</f>
        <v>492.3</v>
      </c>
      <c r="G593" s="80">
        <v>589</v>
      </c>
      <c r="I593" s="79">
        <f>SenateDrop!J590</f>
        <v>6664</v>
      </c>
      <c r="J593" s="79"/>
      <c r="K593" s="79">
        <f>SenateDrop!H590</f>
        <v>6664</v>
      </c>
      <c r="L593" s="79"/>
      <c r="M593" s="79">
        <f>SenateDrop!K590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3">
      <c r="B594" s="5" t="str">
        <f>SenateDrop!C591</f>
        <v>Taylor, Rich</v>
      </c>
      <c r="D594" s="5" t="str">
        <f>SenateDrop!F591</f>
        <v>Waco</v>
      </c>
      <c r="F594" s="80">
        <f>SenateDrop!I591</f>
        <v>481.2</v>
      </c>
      <c r="G594" s="80">
        <v>590</v>
      </c>
      <c r="I594" s="79">
        <f>SenateDrop!J591</f>
        <v>6788</v>
      </c>
      <c r="J594" s="79"/>
      <c r="K594" s="79">
        <f>SenateDrop!H591</f>
        <v>6664</v>
      </c>
      <c r="L594" s="79"/>
      <c r="M594" s="79">
        <f>SenateDrop!K591</f>
        <v>124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3">
      <c r="B595" s="5" t="str">
        <f>SenateDrop!C592</f>
        <v>Taylor, Rich</v>
      </c>
      <c r="D595" s="5" t="str">
        <f>SenateDrop!F592</f>
        <v>Washington</v>
      </c>
      <c r="F595" s="80">
        <f>SenateDrop!I592</f>
        <v>1745.1</v>
      </c>
      <c r="G595" s="80">
        <v>591</v>
      </c>
      <c r="I595" s="79">
        <f>SenateDrop!J592</f>
        <v>6664</v>
      </c>
      <c r="J595" s="79"/>
      <c r="K595" s="79">
        <f>SenateDrop!H592</f>
        <v>6664</v>
      </c>
      <c r="L595" s="79"/>
      <c r="M595" s="79">
        <f>SenateDrop!K592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3">
      <c r="B596" s="5" t="str">
        <f>SenateDrop!C593</f>
        <v>Taylor, Rich</v>
      </c>
      <c r="D596" s="5" t="str">
        <f>SenateDrop!F593</f>
        <v>Winfield-Mt Union</v>
      </c>
      <c r="F596" s="80">
        <f>SenateDrop!I593</f>
        <v>355.5</v>
      </c>
      <c r="G596" s="80">
        <v>592</v>
      </c>
      <c r="I596" s="79">
        <f>SenateDrop!J593</f>
        <v>6694</v>
      </c>
      <c r="J596" s="79"/>
      <c r="K596" s="79">
        <f>SenateDrop!H593</f>
        <v>6664</v>
      </c>
      <c r="L596" s="79"/>
      <c r="M596" s="79">
        <f>SenateDrop!K593</f>
        <v>30</v>
      </c>
      <c r="N596">
        <f t="shared" si="18"/>
        <v>1</v>
      </c>
      <c r="O596">
        <f t="shared" si="19"/>
        <v>1</v>
      </c>
      <c r="P596">
        <v>1</v>
      </c>
    </row>
    <row r="597" spans="2:16" hidden="1" x14ac:dyDescent="0.3">
      <c r="B597" s="5" t="str">
        <f>SenateDrop!C594</f>
        <v>Whitver, Jack</v>
      </c>
      <c r="D597" s="5" t="str">
        <f>SenateDrop!F594</f>
        <v>Ankeny</v>
      </c>
      <c r="F597" s="80">
        <f>SenateDrop!I594</f>
        <v>11193.3</v>
      </c>
      <c r="G597" s="80">
        <v>593</v>
      </c>
      <c r="I597" s="79">
        <f>SenateDrop!J594</f>
        <v>6664</v>
      </c>
      <c r="J597" s="79"/>
      <c r="K597" s="79">
        <f>SenateDrop!H594</f>
        <v>6664</v>
      </c>
      <c r="L597" s="79"/>
      <c r="M597" s="79">
        <f>SenateDrop!K594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3">
      <c r="B598" s="5" t="str">
        <f>SenateDrop!C595</f>
        <v>Whitver, Jack</v>
      </c>
      <c r="D598" s="5" t="str">
        <f>SenateDrop!F595</f>
        <v>Ballard</v>
      </c>
      <c r="F598" s="80">
        <f>SenateDrop!I595</f>
        <v>1604</v>
      </c>
      <c r="G598" s="80">
        <v>594</v>
      </c>
      <c r="I598" s="79">
        <f>SenateDrop!J595</f>
        <v>6664</v>
      </c>
      <c r="J598" s="79"/>
      <c r="K598" s="79">
        <f>SenateDrop!H595</f>
        <v>6664</v>
      </c>
      <c r="L598" s="79"/>
      <c r="M598" s="79">
        <f>SenateDrop!K595</f>
        <v>0</v>
      </c>
      <c r="N598">
        <f t="shared" si="18"/>
        <v>0</v>
      </c>
      <c r="O598">
        <f t="shared" si="19"/>
        <v>1</v>
      </c>
      <c r="P598">
        <v>1</v>
      </c>
    </row>
    <row r="599" spans="2:16" hidden="1" x14ac:dyDescent="0.3">
      <c r="B599" s="5" t="str">
        <f>SenateDrop!C596</f>
        <v>Whitver, Jack</v>
      </c>
      <c r="D599" s="5" t="str">
        <f>SenateDrop!F596</f>
        <v>Bondurant-Farrar</v>
      </c>
      <c r="F599" s="80">
        <f>SenateDrop!I596</f>
        <v>1916.2</v>
      </c>
      <c r="G599" s="80">
        <v>595</v>
      </c>
      <c r="I599" s="79">
        <f>SenateDrop!J596</f>
        <v>6664</v>
      </c>
      <c r="J599" s="79"/>
      <c r="K599" s="79">
        <f>SenateDrop!H596</f>
        <v>6664</v>
      </c>
      <c r="L599" s="79"/>
      <c r="M599" s="79">
        <f>SenateDrop!K596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3">
      <c r="B600" s="5" t="str">
        <f>SenateDrop!C597</f>
        <v>Whitver, Jack</v>
      </c>
      <c r="D600" s="5" t="str">
        <f>SenateDrop!F597</f>
        <v>North Polk</v>
      </c>
      <c r="F600" s="80">
        <f>SenateDrop!I597</f>
        <v>1565.3</v>
      </c>
      <c r="G600" s="80">
        <v>596</v>
      </c>
      <c r="I600" s="79">
        <f>SenateDrop!J597</f>
        <v>6664</v>
      </c>
      <c r="J600" s="79"/>
      <c r="K600" s="79">
        <f>SenateDrop!H597</f>
        <v>6664</v>
      </c>
      <c r="L600" s="79"/>
      <c r="M600" s="79">
        <f>SenateDrop!K597</f>
        <v>0</v>
      </c>
      <c r="N600">
        <f t="shared" si="18"/>
        <v>0</v>
      </c>
      <c r="O600">
        <f t="shared" si="19"/>
        <v>1</v>
      </c>
      <c r="P600">
        <v>1</v>
      </c>
    </row>
    <row r="601" spans="2:16" hidden="1" x14ac:dyDescent="0.3">
      <c r="B601" s="5" t="str">
        <f>SenateDrop!C598</f>
        <v>Whitver, Jack</v>
      </c>
      <c r="D601" s="5" t="str">
        <f>SenateDrop!F598</f>
        <v>Saydel</v>
      </c>
      <c r="F601" s="80">
        <f>SenateDrop!I598</f>
        <v>1122.9000000000001</v>
      </c>
      <c r="G601" s="80">
        <v>597</v>
      </c>
      <c r="I601" s="79">
        <f>SenateDrop!J598</f>
        <v>6732</v>
      </c>
      <c r="J601" s="79"/>
      <c r="K601" s="79">
        <f>SenateDrop!H598</f>
        <v>6664</v>
      </c>
      <c r="L601" s="79"/>
      <c r="M601" s="79">
        <f>SenateDrop!K598</f>
        <v>68</v>
      </c>
      <c r="N601">
        <f t="shared" si="18"/>
        <v>1</v>
      </c>
      <c r="O601">
        <f t="shared" si="19"/>
        <v>1</v>
      </c>
      <c r="P601">
        <v>1</v>
      </c>
    </row>
    <row r="602" spans="2:16" hidden="1" x14ac:dyDescent="0.3">
      <c r="B602" s="5" t="str">
        <f>SenateDrop!C599</f>
        <v>Whitver, Jack</v>
      </c>
      <c r="D602" s="5" t="str">
        <f>SenateDrop!F599</f>
        <v>Southeast Polk</v>
      </c>
      <c r="F602" s="80">
        <f>SenateDrop!I599</f>
        <v>6797.2</v>
      </c>
      <c r="G602" s="80">
        <v>598</v>
      </c>
      <c r="I602" s="79">
        <f>SenateDrop!J599</f>
        <v>6664</v>
      </c>
      <c r="J602" s="79"/>
      <c r="K602" s="79">
        <f>SenateDrop!H599</f>
        <v>6664</v>
      </c>
      <c r="L602" s="79"/>
      <c r="M602" s="79">
        <f>SenateDrop!K599</f>
        <v>0</v>
      </c>
      <c r="N602">
        <f t="shared" si="18"/>
        <v>0</v>
      </c>
      <c r="O602">
        <f t="shared" si="19"/>
        <v>1</v>
      </c>
      <c r="P602">
        <v>1</v>
      </c>
    </row>
    <row r="603" spans="2:16" hidden="1" x14ac:dyDescent="0.3">
      <c r="B603" s="5" t="str">
        <f>SenateDrop!C600</f>
        <v>Zaun, Brad</v>
      </c>
      <c r="D603" s="5" t="str">
        <f>SenateDrop!F600</f>
        <v>Ankeny</v>
      </c>
      <c r="F603" s="80">
        <f>SenateDrop!I600</f>
        <v>11193.3</v>
      </c>
      <c r="G603" s="80">
        <v>599</v>
      </c>
      <c r="I603" s="79">
        <f>SenateDrop!J600</f>
        <v>6664</v>
      </c>
      <c r="J603" s="79"/>
      <c r="K603" s="79">
        <f>SenateDrop!H600</f>
        <v>6664</v>
      </c>
      <c r="L603" s="79"/>
      <c r="M603" s="79">
        <f>SenateDrop!K600</f>
        <v>0</v>
      </c>
      <c r="N603">
        <f t="shared" si="18"/>
        <v>0</v>
      </c>
      <c r="O603">
        <f t="shared" si="19"/>
        <v>1</v>
      </c>
      <c r="P603">
        <v>1</v>
      </c>
    </row>
    <row r="604" spans="2:16" hidden="1" x14ac:dyDescent="0.3">
      <c r="B604" s="5" t="str">
        <f>SenateDrop!C601</f>
        <v>Zaun, Brad</v>
      </c>
      <c r="D604" s="5" t="str">
        <f>SenateDrop!F601</f>
        <v>Dallas Center-Grimes</v>
      </c>
      <c r="F604" s="80">
        <f>SenateDrop!I601</f>
        <v>2690.2</v>
      </c>
      <c r="G604" s="80">
        <v>600</v>
      </c>
      <c r="I604" s="79">
        <f>SenateDrop!J601</f>
        <v>6664</v>
      </c>
      <c r="J604" s="79"/>
      <c r="K604" s="79">
        <f>SenateDrop!H601</f>
        <v>6664</v>
      </c>
      <c r="L604" s="79"/>
      <c r="M604" s="79">
        <f>SenateDrop!K601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3">
      <c r="B605" s="5" t="str">
        <f>SenateDrop!C602</f>
        <v>Zaun, Brad</v>
      </c>
      <c r="D605" s="5" t="str">
        <f>SenateDrop!F602</f>
        <v>Johnston</v>
      </c>
      <c r="F605" s="80">
        <f>SenateDrop!I602</f>
        <v>6894.2</v>
      </c>
      <c r="G605" s="80">
        <v>601</v>
      </c>
      <c r="I605" s="79">
        <f>SenateDrop!J602</f>
        <v>6664</v>
      </c>
      <c r="J605" s="79"/>
      <c r="K605" s="79">
        <f>SenateDrop!H602</f>
        <v>6664</v>
      </c>
      <c r="L605" s="79"/>
      <c r="M605" s="79">
        <f>SenateDrop!K602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3">
      <c r="B606" s="5" t="str">
        <f>SenateDrop!C603</f>
        <v>Zaun, Brad</v>
      </c>
      <c r="D606" s="5" t="str">
        <f>SenateDrop!F603</f>
        <v>North Polk</v>
      </c>
      <c r="F606" s="80">
        <f>SenateDrop!I603</f>
        <v>1565.3</v>
      </c>
      <c r="G606" s="80">
        <v>602</v>
      </c>
      <c r="I606" s="79">
        <f>SenateDrop!J603</f>
        <v>6664</v>
      </c>
      <c r="J606" s="79"/>
      <c r="K606" s="79">
        <f>SenateDrop!H603</f>
        <v>6664</v>
      </c>
      <c r="L606" s="79"/>
      <c r="M606" s="79">
        <f>SenateDrop!K603</f>
        <v>0</v>
      </c>
      <c r="N606">
        <f t="shared" si="18"/>
        <v>0</v>
      </c>
      <c r="O606">
        <f t="shared" si="19"/>
        <v>1</v>
      </c>
      <c r="P606">
        <v>1</v>
      </c>
    </row>
    <row r="607" spans="2:16" hidden="1" x14ac:dyDescent="0.3">
      <c r="B607" s="5" t="str">
        <f>SenateDrop!C604</f>
        <v>Zaun, Brad</v>
      </c>
      <c r="D607" s="5" t="str">
        <f>SenateDrop!F604</f>
        <v>Urbandale</v>
      </c>
      <c r="F607" s="80">
        <f>SenateDrop!I604</f>
        <v>3397.6</v>
      </c>
      <c r="G607" s="80">
        <v>603</v>
      </c>
      <c r="I607" s="79">
        <f>SenateDrop!J604</f>
        <v>6664</v>
      </c>
      <c r="J607" s="79"/>
      <c r="K607" s="79">
        <f>SenateDrop!H604</f>
        <v>6664</v>
      </c>
      <c r="L607" s="79"/>
      <c r="M607" s="79">
        <f>SenateDrop!K604</f>
        <v>0</v>
      </c>
      <c r="N607">
        <f t="shared" si="18"/>
        <v>0</v>
      </c>
      <c r="O607">
        <f t="shared" si="19"/>
        <v>1</v>
      </c>
      <c r="P607">
        <v>1</v>
      </c>
    </row>
    <row r="608" spans="2:16" hidden="1" x14ac:dyDescent="0.3">
      <c r="B608" s="5" t="str">
        <f>SenateDrop!C605</f>
        <v>Zaun, Brad</v>
      </c>
      <c r="D608" s="5" t="str">
        <f>SenateDrop!F605</f>
        <v>West Des Moines</v>
      </c>
      <c r="F608" s="80">
        <f>SenateDrop!I605</f>
        <v>8968.9</v>
      </c>
      <c r="G608" s="80">
        <v>604</v>
      </c>
      <c r="I608" s="79">
        <f>SenateDrop!J605</f>
        <v>6664</v>
      </c>
      <c r="J608" s="79"/>
      <c r="K608" s="79">
        <f>SenateDrop!H605</f>
        <v>6664</v>
      </c>
      <c r="L608" s="79"/>
      <c r="M608" s="79">
        <f>SenateDrop!K605</f>
        <v>0</v>
      </c>
      <c r="N608">
        <f t="shared" si="18"/>
        <v>0</v>
      </c>
      <c r="O608">
        <f t="shared" si="19"/>
        <v>1</v>
      </c>
      <c r="P608">
        <v>1</v>
      </c>
    </row>
    <row r="609" spans="2:16" hidden="1" x14ac:dyDescent="0.3">
      <c r="B609" s="5" t="str">
        <f>SenateDrop!C606</f>
        <v>Zaun, Brad</v>
      </c>
      <c r="D609" s="5" t="str">
        <f>SenateDrop!F606</f>
        <v>Woodward-Granger</v>
      </c>
      <c r="F609" s="80">
        <f>SenateDrop!I606</f>
        <v>950.3</v>
      </c>
      <c r="G609" s="80">
        <v>605</v>
      </c>
      <c r="I609" s="79">
        <f>SenateDrop!J606</f>
        <v>6756</v>
      </c>
      <c r="J609" s="79"/>
      <c r="K609" s="79">
        <f>SenateDrop!H606</f>
        <v>6664</v>
      </c>
      <c r="L609" s="79"/>
      <c r="M609" s="79">
        <f>SenateDrop!K606</f>
        <v>92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3">
      <c r="B610" s="5" t="str">
        <f>SenateDrop!C607</f>
        <v>Zumbach, Dan</v>
      </c>
      <c r="D610" s="5" t="str">
        <f>SenateDrop!F607</f>
        <v>Alburnett</v>
      </c>
      <c r="F610" s="80">
        <f>SenateDrop!I607</f>
        <v>515.29999999999995</v>
      </c>
      <c r="G610" s="80">
        <v>606</v>
      </c>
      <c r="I610" s="79">
        <f>SenateDrop!J607</f>
        <v>6664</v>
      </c>
      <c r="J610" s="79"/>
      <c r="K610" s="79">
        <f>SenateDrop!H607</f>
        <v>6664</v>
      </c>
      <c r="L610" s="79"/>
      <c r="M610" s="79">
        <f>SenateDrop!K607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3">
      <c r="B611" s="5" t="str">
        <f>SenateDrop!C608</f>
        <v>Zumbach, Dan</v>
      </c>
      <c r="D611" s="5" t="str">
        <f>SenateDrop!F608</f>
        <v>Anamosa</v>
      </c>
      <c r="F611" s="80">
        <f>SenateDrop!I608</f>
        <v>1258.3</v>
      </c>
      <c r="G611" s="80">
        <v>607</v>
      </c>
      <c r="I611" s="79">
        <f>SenateDrop!J608</f>
        <v>6681</v>
      </c>
      <c r="J611" s="79"/>
      <c r="K611" s="79">
        <f>SenateDrop!H608</f>
        <v>6664</v>
      </c>
      <c r="L611" s="79"/>
      <c r="M611" s="79">
        <f>SenateDrop!K608</f>
        <v>17</v>
      </c>
      <c r="N611">
        <f t="shared" si="18"/>
        <v>1</v>
      </c>
      <c r="O611">
        <f t="shared" si="19"/>
        <v>1</v>
      </c>
      <c r="P611">
        <v>1</v>
      </c>
    </row>
    <row r="612" spans="2:16" hidden="1" x14ac:dyDescent="0.3">
      <c r="B612" s="5" t="str">
        <f>SenateDrop!C609</f>
        <v>Zumbach, Dan</v>
      </c>
      <c r="D612" s="5" t="str">
        <f>SenateDrop!F609</f>
        <v>Cedar Rapids</v>
      </c>
      <c r="F612" s="80">
        <f>SenateDrop!I609</f>
        <v>17091.7</v>
      </c>
      <c r="G612" s="80">
        <v>608</v>
      </c>
      <c r="I612" s="79">
        <f>SenateDrop!J609</f>
        <v>6664</v>
      </c>
      <c r="J612" s="79"/>
      <c r="K612" s="79">
        <f>SenateDrop!H609</f>
        <v>6664</v>
      </c>
      <c r="L612" s="79"/>
      <c r="M612" s="79">
        <f>SenateDrop!K609</f>
        <v>0</v>
      </c>
      <c r="N612">
        <f t="shared" si="18"/>
        <v>0</v>
      </c>
      <c r="O612">
        <f t="shared" si="19"/>
        <v>1</v>
      </c>
      <c r="P612">
        <v>1</v>
      </c>
    </row>
    <row r="613" spans="2:16" hidden="1" x14ac:dyDescent="0.3">
      <c r="B613" s="5" t="str">
        <f>SenateDrop!C610</f>
        <v>Zumbach, Dan</v>
      </c>
      <c r="D613" s="5" t="str">
        <f>SenateDrop!F610</f>
        <v>Center Point-Urbana</v>
      </c>
      <c r="F613" s="80">
        <f>SenateDrop!I610</f>
        <v>1364.1</v>
      </c>
      <c r="G613" s="80">
        <v>609</v>
      </c>
      <c r="I613" s="79">
        <f>SenateDrop!J610</f>
        <v>6664</v>
      </c>
      <c r="J613" s="79"/>
      <c r="K613" s="79">
        <f>SenateDrop!H610</f>
        <v>6664</v>
      </c>
      <c r="L613" s="79"/>
      <c r="M613" s="79">
        <f>SenateDrop!K610</f>
        <v>0</v>
      </c>
      <c r="N613">
        <f t="shared" si="18"/>
        <v>0</v>
      </c>
      <c r="O613">
        <f t="shared" si="19"/>
        <v>1</v>
      </c>
      <c r="P613">
        <v>1</v>
      </c>
    </row>
    <row r="614" spans="2:16" hidden="1" x14ac:dyDescent="0.3">
      <c r="B614" s="5" t="str">
        <f>SenateDrop!C611</f>
        <v>Zumbach, Dan</v>
      </c>
      <c r="D614" s="5" t="str">
        <f>SenateDrop!F611</f>
        <v>Central City</v>
      </c>
      <c r="F614" s="80">
        <f>SenateDrop!I611</f>
        <v>478.8</v>
      </c>
      <c r="G614" s="80">
        <v>610</v>
      </c>
      <c r="I614" s="79">
        <f>SenateDrop!J611</f>
        <v>6725</v>
      </c>
      <c r="J614" s="79"/>
      <c r="K614" s="79">
        <f>SenateDrop!H611</f>
        <v>6664</v>
      </c>
      <c r="L614" s="79"/>
      <c r="M614" s="79">
        <f>SenateDrop!K611</f>
        <v>61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3">
      <c r="B615" s="5" t="str">
        <f>SenateDrop!C612</f>
        <v>Zumbach, Dan</v>
      </c>
      <c r="D615" s="5" t="str">
        <f>SenateDrop!F612</f>
        <v>East Buchanan</v>
      </c>
      <c r="F615" s="80">
        <f>SenateDrop!I612</f>
        <v>582.6</v>
      </c>
      <c r="G615" s="80">
        <v>611</v>
      </c>
      <c r="I615" s="79">
        <f>SenateDrop!J612</f>
        <v>6664</v>
      </c>
      <c r="J615" s="79"/>
      <c r="K615" s="79">
        <f>SenateDrop!H612</f>
        <v>6664</v>
      </c>
      <c r="L615" s="79"/>
      <c r="M615" s="79">
        <f>SenateDrop!K612</f>
        <v>0</v>
      </c>
      <c r="N615">
        <f t="shared" si="18"/>
        <v>0</v>
      </c>
      <c r="O615">
        <f t="shared" si="19"/>
        <v>1</v>
      </c>
      <c r="P615">
        <v>1</v>
      </c>
    </row>
    <row r="616" spans="2:16" hidden="1" x14ac:dyDescent="0.3">
      <c r="B616" s="5" t="str">
        <f>SenateDrop!C613</f>
        <v>Zumbach, Dan</v>
      </c>
      <c r="D616" s="5" t="str">
        <f>SenateDrop!F613</f>
        <v>Edgewood-Colesburg</v>
      </c>
      <c r="F616" s="80">
        <f>SenateDrop!I613</f>
        <v>385</v>
      </c>
      <c r="G616" s="80">
        <v>612</v>
      </c>
      <c r="I616" s="79">
        <f>SenateDrop!J613</f>
        <v>6664</v>
      </c>
      <c r="J616" s="79"/>
      <c r="K616" s="79">
        <f>SenateDrop!H613</f>
        <v>6664</v>
      </c>
      <c r="L616" s="79"/>
      <c r="M616" s="79">
        <f>SenateDrop!K613</f>
        <v>0</v>
      </c>
      <c r="N616">
        <f t="shared" si="18"/>
        <v>0</v>
      </c>
      <c r="O616">
        <f t="shared" si="19"/>
        <v>1</v>
      </c>
      <c r="P616">
        <v>1</v>
      </c>
    </row>
    <row r="617" spans="2:16" hidden="1" x14ac:dyDescent="0.3">
      <c r="B617" s="5" t="str">
        <f>SenateDrop!C614</f>
        <v>Zumbach, Dan</v>
      </c>
      <c r="D617" s="5" t="str">
        <f>SenateDrop!F614</f>
        <v>Independence</v>
      </c>
      <c r="F617" s="80">
        <f>SenateDrop!I614</f>
        <v>1412</v>
      </c>
      <c r="G617" s="80">
        <v>613</v>
      </c>
      <c r="I617" s="79">
        <f>SenateDrop!J614</f>
        <v>6664</v>
      </c>
      <c r="J617" s="79"/>
      <c r="K617" s="79">
        <f>SenateDrop!H614</f>
        <v>6664</v>
      </c>
      <c r="L617" s="79"/>
      <c r="M617" s="79">
        <f>SenateDrop!K614</f>
        <v>0</v>
      </c>
      <c r="N617">
        <f t="shared" si="18"/>
        <v>0</v>
      </c>
      <c r="O617">
        <f t="shared" si="19"/>
        <v>1</v>
      </c>
      <c r="P617">
        <v>1</v>
      </c>
    </row>
    <row r="618" spans="2:16" hidden="1" x14ac:dyDescent="0.3">
      <c r="B618" s="5" t="str">
        <f>SenateDrop!C615</f>
        <v>Zumbach, Dan</v>
      </c>
      <c r="D618" s="5" t="str">
        <f>SenateDrop!F615</f>
        <v>Linn-Mar</v>
      </c>
      <c r="F618" s="80">
        <f>SenateDrop!I615</f>
        <v>7312.5</v>
      </c>
      <c r="G618" s="80">
        <v>614</v>
      </c>
      <c r="I618" s="79">
        <f>SenateDrop!J615</f>
        <v>6665</v>
      </c>
      <c r="J618" s="79"/>
      <c r="K618" s="79">
        <f>SenateDrop!H615</f>
        <v>6664</v>
      </c>
      <c r="L618" s="79"/>
      <c r="M618" s="79">
        <f>SenateDrop!K615</f>
        <v>1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3">
      <c r="B619" s="5" t="str">
        <f>SenateDrop!C616</f>
        <v>Zumbach, Dan</v>
      </c>
      <c r="D619" s="5" t="str">
        <f>SenateDrop!F616</f>
        <v>Lisbon</v>
      </c>
      <c r="F619" s="80">
        <f>SenateDrop!I616</f>
        <v>662.9</v>
      </c>
      <c r="G619" s="80">
        <v>615</v>
      </c>
      <c r="I619" s="79">
        <f>SenateDrop!J616</f>
        <v>6664</v>
      </c>
      <c r="J619" s="79"/>
      <c r="K619" s="79">
        <f>SenateDrop!H616</f>
        <v>6664</v>
      </c>
      <c r="L619" s="79"/>
      <c r="M619" s="79">
        <f>SenateDrop!K616</f>
        <v>0</v>
      </c>
      <c r="N619">
        <f t="shared" si="18"/>
        <v>0</v>
      </c>
      <c r="O619">
        <f t="shared" si="19"/>
        <v>1</v>
      </c>
      <c r="P619">
        <v>1</v>
      </c>
    </row>
    <row r="620" spans="2:16" hidden="1" x14ac:dyDescent="0.3">
      <c r="B620" s="5" t="str">
        <f>SenateDrop!C617</f>
        <v>Zumbach, Dan</v>
      </c>
      <c r="D620" s="5" t="str">
        <f>SenateDrop!F617</f>
        <v>Maquoketa Valley</v>
      </c>
      <c r="F620" s="80">
        <f>SenateDrop!I617</f>
        <v>698.4</v>
      </c>
      <c r="G620" s="80">
        <v>616</v>
      </c>
      <c r="I620" s="79">
        <f>SenateDrop!J617</f>
        <v>6696</v>
      </c>
      <c r="J620" s="79"/>
      <c r="K620" s="79">
        <f>SenateDrop!H617</f>
        <v>6664</v>
      </c>
      <c r="L620" s="79"/>
      <c r="M620" s="79">
        <f>SenateDrop!K617</f>
        <v>32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3">
      <c r="B621" s="5" t="str">
        <f>SenateDrop!C618</f>
        <v>Zumbach, Dan</v>
      </c>
      <c r="D621" s="5" t="str">
        <f>SenateDrop!F618</f>
        <v>Monticello</v>
      </c>
      <c r="F621" s="80">
        <f>SenateDrop!I618</f>
        <v>1025.7</v>
      </c>
      <c r="G621" s="80">
        <v>617</v>
      </c>
      <c r="I621" s="79">
        <f>SenateDrop!J618</f>
        <v>6664</v>
      </c>
      <c r="J621" s="79"/>
      <c r="K621" s="79">
        <f>SenateDrop!H618</f>
        <v>6664</v>
      </c>
      <c r="L621" s="79"/>
      <c r="M621" s="79">
        <f>SenateDrop!K618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3">
      <c r="B622" s="5" t="str">
        <f>SenateDrop!C619</f>
        <v>Zumbach, Dan</v>
      </c>
      <c r="D622" s="5" t="str">
        <f>SenateDrop!F619</f>
        <v>Mount Vernon</v>
      </c>
      <c r="F622" s="80">
        <f>SenateDrop!I619</f>
        <v>1124.2</v>
      </c>
      <c r="G622" s="80">
        <v>618</v>
      </c>
      <c r="I622" s="79">
        <f>SenateDrop!J619</f>
        <v>6664</v>
      </c>
      <c r="J622" s="79"/>
      <c r="K622" s="79">
        <f>SenateDrop!H619</f>
        <v>6664</v>
      </c>
      <c r="L622" s="79"/>
      <c r="M622" s="79">
        <f>SenateDrop!K619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3">
      <c r="B623" s="5" t="str">
        <f>SenateDrop!C620</f>
        <v>Zumbach, Dan</v>
      </c>
      <c r="D623" s="5" t="str">
        <f>SenateDrop!F620</f>
        <v>North Linn</v>
      </c>
      <c r="F623" s="80">
        <f>SenateDrop!I620</f>
        <v>641.20000000000005</v>
      </c>
      <c r="G623" s="80">
        <v>619</v>
      </c>
      <c r="I623" s="79">
        <f>SenateDrop!J620</f>
        <v>6713</v>
      </c>
      <c r="J623" s="79"/>
      <c r="K623" s="79">
        <f>SenateDrop!H620</f>
        <v>6664</v>
      </c>
      <c r="L623" s="79"/>
      <c r="M623" s="79">
        <f>SenateDrop!K620</f>
        <v>49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3">
      <c r="B624" s="5" t="str">
        <f>SenateDrop!C621</f>
        <v>Zumbach, Dan</v>
      </c>
      <c r="D624" s="5" t="str">
        <f>SenateDrop!F621</f>
        <v>Olin Consolidated</v>
      </c>
      <c r="F624" s="80">
        <f>SenateDrop!I621</f>
        <v>218</v>
      </c>
      <c r="G624" s="80">
        <v>620</v>
      </c>
      <c r="I624" s="79">
        <f>SenateDrop!J621</f>
        <v>6676</v>
      </c>
      <c r="J624" s="79"/>
      <c r="K624" s="79">
        <f>SenateDrop!H621</f>
        <v>6664</v>
      </c>
      <c r="L624" s="79"/>
      <c r="M624" s="79">
        <f>SenateDrop!K621</f>
        <v>12</v>
      </c>
      <c r="N624">
        <f t="shared" si="18"/>
        <v>1</v>
      </c>
      <c r="O624">
        <f t="shared" si="19"/>
        <v>1</v>
      </c>
      <c r="P624">
        <v>1</v>
      </c>
    </row>
    <row r="625" spans="2:16" hidden="1" x14ac:dyDescent="0.3">
      <c r="B625" s="5" t="str">
        <f>SenateDrop!C622</f>
        <v>Zumbach, Dan</v>
      </c>
      <c r="D625" s="5" t="str">
        <f>SenateDrop!F622</f>
        <v>Springville</v>
      </c>
      <c r="F625" s="80">
        <f>SenateDrop!I622</f>
        <v>368.8</v>
      </c>
      <c r="G625" s="80">
        <v>621</v>
      </c>
      <c r="I625" s="79">
        <f>SenateDrop!J622</f>
        <v>6706</v>
      </c>
      <c r="J625" s="79"/>
      <c r="K625" s="79">
        <f>SenateDrop!H622</f>
        <v>6664</v>
      </c>
      <c r="L625" s="79"/>
      <c r="M625" s="79">
        <f>SenateDrop!K622</f>
        <v>42</v>
      </c>
      <c r="N625">
        <f t="shared" si="18"/>
        <v>1</v>
      </c>
      <c r="O625">
        <f t="shared" si="19"/>
        <v>1</v>
      </c>
      <c r="P625">
        <v>1</v>
      </c>
    </row>
    <row r="626" spans="2:16" hidden="1" x14ac:dyDescent="0.3">
      <c r="B626" s="5" t="str">
        <f>SenateDrop!C623</f>
        <v>Zumbach, Dan</v>
      </c>
      <c r="D626" s="5" t="str">
        <f>SenateDrop!F623</f>
        <v>Starmont</v>
      </c>
      <c r="F626" s="80">
        <f>SenateDrop!I623</f>
        <v>633.4</v>
      </c>
      <c r="G626" s="80">
        <v>622</v>
      </c>
      <c r="I626" s="79">
        <f>SenateDrop!J623</f>
        <v>6678</v>
      </c>
      <c r="J626" s="79"/>
      <c r="K626" s="79">
        <f>SenateDrop!H623</f>
        <v>6664</v>
      </c>
      <c r="L626" s="79"/>
      <c r="M626" s="79">
        <f>SenateDrop!K623</f>
        <v>14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3">
      <c r="B627" s="5" t="str">
        <f>SenateDrop!C624</f>
        <v>Zumbach, Dan</v>
      </c>
      <c r="D627" s="5" t="str">
        <f>SenateDrop!F624</f>
        <v>Vinton-Shellsburg</v>
      </c>
      <c r="F627" s="80">
        <f>SenateDrop!I624</f>
        <v>1534.5</v>
      </c>
      <c r="G627" s="80">
        <v>623</v>
      </c>
      <c r="I627" s="79">
        <f>SenateDrop!J624</f>
        <v>6664</v>
      </c>
      <c r="J627" s="79"/>
      <c r="K627" s="79">
        <f>SenateDrop!H624</f>
        <v>6664</v>
      </c>
      <c r="L627" s="79"/>
      <c r="M627" s="79">
        <f>SenateDrop!K624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3">
      <c r="B628" s="5" t="str">
        <f>SenateDrop!C625</f>
        <v>Zumbach, Dan</v>
      </c>
      <c r="D628" s="5" t="str">
        <f>SenateDrop!F625</f>
        <v>West Delaware County</v>
      </c>
      <c r="F628" s="80">
        <f>SenateDrop!I625</f>
        <v>1490.1</v>
      </c>
      <c r="G628" s="80">
        <v>624</v>
      </c>
      <c r="I628" s="79">
        <f>SenateDrop!J625</f>
        <v>6667</v>
      </c>
      <c r="J628" s="79"/>
      <c r="K628" s="79">
        <f>SenateDrop!H625</f>
        <v>6664</v>
      </c>
      <c r="L628" s="79"/>
      <c r="M628" s="79">
        <f>SenateDrop!K625</f>
        <v>3</v>
      </c>
      <c r="N628">
        <f t="shared" si="18"/>
        <v>1</v>
      </c>
      <c r="O628">
        <f t="shared" si="19"/>
        <v>1</v>
      </c>
      <c r="P628">
        <v>1</v>
      </c>
    </row>
    <row r="629" spans="2:16" hidden="1" x14ac:dyDescent="0.3">
      <c r="B629" s="5" t="str">
        <f>SenateDrop!C626</f>
        <v>Zumbach, Dan</v>
      </c>
      <c r="D629" s="5" t="str">
        <f>SenateDrop!F626</f>
        <v>Western Dubuque</v>
      </c>
      <c r="F629" s="80">
        <f>SenateDrop!I626</f>
        <v>3149</v>
      </c>
      <c r="G629" s="80">
        <v>625</v>
      </c>
      <c r="I629" s="79">
        <f>SenateDrop!J626</f>
        <v>6719</v>
      </c>
      <c r="J629" s="79"/>
      <c r="K629" s="79">
        <f>SenateDrop!H626</f>
        <v>6664</v>
      </c>
      <c r="L629" s="79"/>
      <c r="M629" s="79">
        <f>SenateDrop!K626</f>
        <v>55</v>
      </c>
      <c r="N629">
        <f t="shared" si="18"/>
        <v>1</v>
      </c>
      <c r="O629">
        <f t="shared" si="19"/>
        <v>1</v>
      </c>
      <c r="P629">
        <v>1</v>
      </c>
    </row>
    <row r="630" spans="2:16" hidden="1" x14ac:dyDescent="0.3">
      <c r="B630" s="5">
        <f>SenateDrop!C627</f>
        <v>0</v>
      </c>
      <c r="D630" s="5">
        <f>SenateDrop!F627</f>
        <v>0</v>
      </c>
      <c r="F630" s="80">
        <f>SenateDrop!I627</f>
        <v>0</v>
      </c>
      <c r="G630" s="80">
        <v>626</v>
      </c>
      <c r="I630" s="79">
        <f>SenateDrop!J627</f>
        <v>0</v>
      </c>
      <c r="J630" s="79"/>
      <c r="K630" s="79">
        <f>SenateDrop!H627</f>
        <v>0</v>
      </c>
      <c r="L630" s="79"/>
      <c r="M630" s="79">
        <f>SenateDrop!K627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3">
      <c r="B631" s="5">
        <f>SenateDrop!C628</f>
        <v>0</v>
      </c>
      <c r="D631" s="5">
        <f>SenateDrop!F628</f>
        <v>0</v>
      </c>
      <c r="F631" s="80">
        <f>SenateDrop!I628</f>
        <v>0</v>
      </c>
      <c r="G631" s="80">
        <v>627</v>
      </c>
      <c r="I631" s="79">
        <f>SenateDrop!J628</f>
        <v>0</v>
      </c>
      <c r="J631" s="79"/>
      <c r="K631" s="79">
        <f>SenateDrop!H628</f>
        <v>0</v>
      </c>
      <c r="L631" s="79"/>
      <c r="M631" s="79">
        <f>SenateDrop!K628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3">
      <c r="B632" s="5">
        <f>SenateDrop!C629</f>
        <v>0</v>
      </c>
      <c r="D632" s="5">
        <f>SenateDrop!F629</f>
        <v>0</v>
      </c>
      <c r="F632" s="80">
        <f>SenateDrop!I629</f>
        <v>0</v>
      </c>
      <c r="G632" s="80">
        <v>628</v>
      </c>
      <c r="I632" s="79">
        <f>SenateDrop!J629</f>
        <v>0</v>
      </c>
      <c r="J632" s="79"/>
      <c r="K632" s="79">
        <f>SenateDrop!H629</f>
        <v>0</v>
      </c>
      <c r="L632" s="79"/>
      <c r="M632" s="79">
        <f>SenateDrop!K629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x14ac:dyDescent="0.3">
      <c r="F633" s="80"/>
      <c r="G633" s="80"/>
      <c r="I633" s="79"/>
      <c r="J633" s="79"/>
      <c r="K633" s="79"/>
      <c r="L633" s="79"/>
      <c r="M633" s="79"/>
    </row>
    <row r="634" spans="2:16" x14ac:dyDescent="0.3">
      <c r="F634" s="80"/>
      <c r="G634" s="80"/>
      <c r="I634" s="79"/>
      <c r="J634" s="79"/>
      <c r="L634" s="91" t="s">
        <v>450</v>
      </c>
      <c r="M634" s="92">
        <f>SUBTOTAL(9,N5:N632)</f>
        <v>2</v>
      </c>
      <c r="O634" s="92">
        <f>SUBTOTAL(9,O5:O632)</f>
        <v>12</v>
      </c>
      <c r="P634" s="92">
        <f>SUBTOTAL(9,P5:P632)</f>
        <v>12</v>
      </c>
    </row>
    <row r="635" spans="2:16" x14ac:dyDescent="0.3">
      <c r="G635" s="90">
        <f>SUM(G5:G632)</f>
        <v>197506</v>
      </c>
      <c r="L635" s="91" t="s">
        <v>451</v>
      </c>
      <c r="M635" s="93">
        <f>M634/P634</f>
        <v>0.16666666666666666</v>
      </c>
    </row>
    <row r="636" spans="2:16" x14ac:dyDescent="0.3">
      <c r="L636" s="4" t="s">
        <v>498</v>
      </c>
      <c r="M636" s="95">
        <f>O634</f>
        <v>12</v>
      </c>
    </row>
    <row r="637" spans="2:16" x14ac:dyDescent="0.3">
      <c r="L637" s="4" t="s">
        <v>499</v>
      </c>
      <c r="M637" s="93">
        <f>M636/P634</f>
        <v>1</v>
      </c>
    </row>
  </sheetData>
  <autoFilter ref="B4:B632" xr:uid="{00000000-0009-0000-0000-000009000000}">
    <filterColumn colId="0">
      <filters>
        <filter val="Allen, Chaz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900-000000000000}"/>
  </hyperlinks>
  <pageMargins left="0.25" right="0.28999999999999998" top="0.47" bottom="0.48" header="0.3" footer="0.17"/>
  <pageSetup orientation="landscape" r:id="rId1"/>
  <headerFooter>
    <oddFooter>&amp;LIASB:  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9"/>
  <sheetViews>
    <sheetView workbookViewId="0">
      <selection activeCell="O21" sqref="O21"/>
    </sheetView>
  </sheetViews>
  <sheetFormatPr defaultRowHeight="14.4" x14ac:dyDescent="0.3"/>
  <sheetData>
    <row r="1" spans="1:15" x14ac:dyDescent="0.3">
      <c r="A1" s="120" t="s">
        <v>0</v>
      </c>
      <c r="B1" s="121" t="s">
        <v>1</v>
      </c>
      <c r="C1" s="121" t="s">
        <v>598</v>
      </c>
      <c r="D1" s="121" t="s">
        <v>550</v>
      </c>
      <c r="E1" s="121" t="s">
        <v>4</v>
      </c>
      <c r="F1" s="121" t="s">
        <v>594</v>
      </c>
      <c r="G1" s="121" t="s">
        <v>6</v>
      </c>
      <c r="H1" s="121" t="s">
        <v>550</v>
      </c>
      <c r="J1" s="117" t="s">
        <v>593</v>
      </c>
      <c r="L1" s="116" t="s">
        <v>616</v>
      </c>
    </row>
    <row r="2" spans="1:15" x14ac:dyDescent="0.3">
      <c r="A2" s="122">
        <v>1</v>
      </c>
      <c r="B2" s="123">
        <v>9</v>
      </c>
      <c r="C2" s="123" t="s">
        <v>7</v>
      </c>
      <c r="D2" s="123">
        <v>9</v>
      </c>
      <c r="E2" s="123">
        <v>7635</v>
      </c>
      <c r="F2" s="123">
        <v>7710</v>
      </c>
      <c r="G2" s="123">
        <v>75</v>
      </c>
      <c r="H2" s="123">
        <v>9</v>
      </c>
      <c r="J2">
        <f>IF(F2=Issue_Home!$D$13,1,IF(F2&lt;=Issue_Home!$H$13,2,IF(F2&lt;=Issue_Home!$L$13,3,IF(F2&lt;=Issue_Home!$P$13,4,IF(F2&lt;=Issue_Home!$T$13,5,IF(F2&lt;=Issue_Home!$X$13,6,IF(F2=Issue_Home!$Z$13,7)))))))</f>
        <v>4</v>
      </c>
    </row>
    <row r="3" spans="1:15" x14ac:dyDescent="0.3">
      <c r="A3" s="122">
        <v>2</v>
      </c>
      <c r="B3" s="123">
        <v>18</v>
      </c>
      <c r="C3" s="123" t="s">
        <v>8</v>
      </c>
      <c r="D3" s="123">
        <v>18</v>
      </c>
      <c r="E3" s="123">
        <v>7635</v>
      </c>
      <c r="F3" s="123">
        <v>7635</v>
      </c>
      <c r="G3" s="123">
        <v>0</v>
      </c>
      <c r="H3" s="123">
        <v>18</v>
      </c>
      <c r="J3">
        <f>IF(F3=Issue_Home!$D$13,1,IF(F3&lt;=Issue_Home!$H$13,2,IF(F3&lt;=Issue_Home!$L$13,3,IF(F3&lt;=Issue_Home!$P$13,4,IF(F3&lt;=Issue_Home!$T$13,5,IF(F3&lt;=Issue_Home!$X$13,6,IF(F3=Issue_Home!$Z$13,7)))))))</f>
        <v>1</v>
      </c>
      <c r="N3" t="s">
        <v>592</v>
      </c>
      <c r="O3">
        <f>data_drop!E2</f>
        <v>7635</v>
      </c>
    </row>
    <row r="4" spans="1:15" x14ac:dyDescent="0.3">
      <c r="A4" s="122">
        <v>3</v>
      </c>
      <c r="B4" s="123">
        <v>27</v>
      </c>
      <c r="C4" s="123" t="s">
        <v>551</v>
      </c>
      <c r="D4" s="123">
        <v>27</v>
      </c>
      <c r="E4" s="123">
        <v>7635</v>
      </c>
      <c r="F4" s="123">
        <v>7635</v>
      </c>
      <c r="G4" s="123">
        <v>0</v>
      </c>
      <c r="H4" s="123">
        <v>27</v>
      </c>
      <c r="J4">
        <f>IF(F4=Issue_Home!$D$13,1,IF(F4&lt;=Issue_Home!$H$13,2,IF(F4&lt;=Issue_Home!$L$13,3,IF(F4&lt;=Issue_Home!$P$13,4,IF(F4&lt;=Issue_Home!$T$13,5,IF(F4&lt;=Issue_Home!$X$13,6,IF(F4=Issue_Home!$Z$13,7)))))))</f>
        <v>1</v>
      </c>
      <c r="N4" t="s">
        <v>454</v>
      </c>
      <c r="O4">
        <f>MAX(F2:F326)</f>
        <v>7775</v>
      </c>
    </row>
    <row r="5" spans="1:15" x14ac:dyDescent="0.3">
      <c r="A5" s="122">
        <v>4</v>
      </c>
      <c r="B5" s="123">
        <v>63</v>
      </c>
      <c r="C5" s="123" t="s">
        <v>552</v>
      </c>
      <c r="D5" s="123">
        <v>63</v>
      </c>
      <c r="E5" s="123">
        <v>7635</v>
      </c>
      <c r="F5" s="123">
        <v>7651</v>
      </c>
      <c r="G5" s="123">
        <v>16</v>
      </c>
      <c r="H5" s="123">
        <v>63</v>
      </c>
      <c r="J5">
        <f>IF(F5=Issue_Home!$D$13,1,IF(F5&lt;=Issue_Home!$H$13,2,IF(F5&lt;=Issue_Home!$L$13,3,IF(F5&lt;=Issue_Home!$P$13,4,IF(F5&lt;=Issue_Home!$T$13,5,IF(F5&lt;=Issue_Home!$X$13,6,IF(F5=Issue_Home!$Z$13,7)))))))</f>
        <v>2</v>
      </c>
    </row>
    <row r="6" spans="1:15" x14ac:dyDescent="0.3">
      <c r="A6" s="122">
        <v>5</v>
      </c>
      <c r="B6" s="123">
        <v>72</v>
      </c>
      <c r="C6" s="123" t="s">
        <v>11</v>
      </c>
      <c r="D6" s="123">
        <v>72</v>
      </c>
      <c r="E6" s="123">
        <v>7635</v>
      </c>
      <c r="F6" s="123">
        <v>7681</v>
      </c>
      <c r="G6" s="123">
        <v>46</v>
      </c>
      <c r="H6" s="123">
        <v>72</v>
      </c>
      <c r="J6">
        <f>IF(F6=Issue_Home!$D$13,1,IF(F6&lt;=Issue_Home!$H$13,2,IF(F6&lt;=Issue_Home!$L$13,3,IF(F6&lt;=Issue_Home!$P$13,4,IF(F6&lt;=Issue_Home!$T$13,5,IF(F6&lt;=Issue_Home!$X$13,6,IF(F6=Issue_Home!$Z$13,7)))))))</f>
        <v>3</v>
      </c>
      <c r="N6" t="s">
        <v>6</v>
      </c>
      <c r="O6">
        <f>O4-O3</f>
        <v>140</v>
      </c>
    </row>
    <row r="7" spans="1:15" x14ac:dyDescent="0.3">
      <c r="A7" s="122">
        <v>6</v>
      </c>
      <c r="B7" s="123">
        <v>81</v>
      </c>
      <c r="C7" s="123" t="s">
        <v>12</v>
      </c>
      <c r="D7" s="123">
        <v>81</v>
      </c>
      <c r="E7" s="123">
        <v>7635</v>
      </c>
      <c r="F7" s="123">
        <v>7635</v>
      </c>
      <c r="G7" s="123">
        <v>0</v>
      </c>
      <c r="H7" s="123">
        <v>81</v>
      </c>
      <c r="J7">
        <f>IF(F7=Issue_Home!$D$13,1,IF(F7&lt;=Issue_Home!$H$13,2,IF(F7&lt;=Issue_Home!$L$13,3,IF(F7&lt;=Issue_Home!$P$13,4,IF(F7&lt;=Issue_Home!$T$13,5,IF(F7&lt;=Issue_Home!$X$13,6,IF(F7=Issue_Home!$Z$13,7)))))))</f>
        <v>1</v>
      </c>
      <c r="O7">
        <f>O6/5</f>
        <v>28</v>
      </c>
    </row>
    <row r="8" spans="1:15" x14ac:dyDescent="0.3">
      <c r="A8" s="122">
        <v>7</v>
      </c>
      <c r="B8" s="123">
        <v>99</v>
      </c>
      <c r="C8" s="123" t="s">
        <v>13</v>
      </c>
      <c r="D8" s="123">
        <v>99</v>
      </c>
      <c r="E8" s="123">
        <v>7635</v>
      </c>
      <c r="F8" s="123">
        <v>7635</v>
      </c>
      <c r="G8" s="123">
        <v>0</v>
      </c>
      <c r="H8" s="123">
        <v>99</v>
      </c>
      <c r="J8">
        <f>IF(F8=Issue_Home!$D$13,1,IF(F8&lt;=Issue_Home!$H$13,2,IF(F8&lt;=Issue_Home!$L$13,3,IF(F8&lt;=Issue_Home!$P$13,4,IF(F8&lt;=Issue_Home!$T$13,5,IF(F8&lt;=Issue_Home!$X$13,6,IF(F8=Issue_Home!$Z$13,7)))))))</f>
        <v>1</v>
      </c>
    </row>
    <row r="9" spans="1:15" x14ac:dyDescent="0.3">
      <c r="A9" s="122">
        <v>8</v>
      </c>
      <c r="B9" s="123">
        <v>108</v>
      </c>
      <c r="C9" s="123" t="s">
        <v>14</v>
      </c>
      <c r="D9" s="123">
        <v>108</v>
      </c>
      <c r="E9" s="123">
        <v>7635</v>
      </c>
      <c r="F9" s="123">
        <v>7635</v>
      </c>
      <c r="G9" s="123">
        <v>0</v>
      </c>
      <c r="H9" s="123">
        <v>108</v>
      </c>
      <c r="J9">
        <f>IF(F9=Issue_Home!$D$13,1,IF(F9&lt;=Issue_Home!$H$13,2,IF(F9&lt;=Issue_Home!$L$13,3,IF(F9&lt;=Issue_Home!$P$13,4,IF(F9&lt;=Issue_Home!$T$13,5,IF(F9&lt;=Issue_Home!$X$13,6,IF(F9=Issue_Home!$Z$13,7)))))))</f>
        <v>1</v>
      </c>
    </row>
    <row r="10" spans="1:15" x14ac:dyDescent="0.3">
      <c r="A10" s="122">
        <v>9</v>
      </c>
      <c r="B10" s="123">
        <v>126</v>
      </c>
      <c r="C10" s="123" t="s">
        <v>15</v>
      </c>
      <c r="D10" s="123">
        <v>126</v>
      </c>
      <c r="E10" s="123">
        <v>7635</v>
      </c>
      <c r="F10" s="123">
        <v>7649</v>
      </c>
      <c r="G10" s="123">
        <v>14</v>
      </c>
      <c r="H10" s="123">
        <v>126</v>
      </c>
      <c r="J10">
        <f>IF(F10=Issue_Home!$D$13,1,IF(F10&lt;=Issue_Home!$H$13,2,IF(F10&lt;=Issue_Home!$L$13,3,IF(F10&lt;=Issue_Home!$P$13,4,IF(F10&lt;=Issue_Home!$T$13,5,IF(F10&lt;=Issue_Home!$X$13,6,IF(F10=Issue_Home!$Z$13,7)))))))</f>
        <v>2</v>
      </c>
      <c r="L10">
        <v>1</v>
      </c>
      <c r="M10">
        <f>Issue_Home!D13</f>
        <v>7635</v>
      </c>
      <c r="O10">
        <f>COUNTIF($J$2:$J$326,"=1")</f>
        <v>223</v>
      </c>
    </row>
    <row r="11" spans="1:15" x14ac:dyDescent="0.3">
      <c r="A11" s="122">
        <v>10</v>
      </c>
      <c r="B11" s="123">
        <v>135</v>
      </c>
      <c r="C11" s="123" t="s">
        <v>16</v>
      </c>
      <c r="D11" s="123">
        <v>135</v>
      </c>
      <c r="E11" s="123">
        <v>7635</v>
      </c>
      <c r="F11" s="123">
        <v>7682</v>
      </c>
      <c r="G11" s="123">
        <v>47</v>
      </c>
      <c r="H11" s="123">
        <v>135</v>
      </c>
      <c r="J11">
        <f>IF(F11=Issue_Home!$D$13,1,IF(F11&lt;=Issue_Home!$H$13,2,IF(F11&lt;=Issue_Home!$L$13,3,IF(F11&lt;=Issue_Home!$P$13,4,IF(F11&lt;=Issue_Home!$T$13,5,IF(F11&lt;=Issue_Home!$X$13,6,IF(F11=Issue_Home!$Z$13,7)))))))</f>
        <v>3</v>
      </c>
      <c r="L11">
        <v>2</v>
      </c>
      <c r="M11">
        <f>Issue_Home!F13</f>
        <v>7636</v>
      </c>
      <c r="N11">
        <f>Issue_Home!H13</f>
        <v>7663</v>
      </c>
      <c r="O11">
        <f>COUNTIF($J$2:$J$326,"=2")</f>
        <v>38</v>
      </c>
    </row>
    <row r="12" spans="1:15" x14ac:dyDescent="0.3">
      <c r="A12" s="122">
        <v>11</v>
      </c>
      <c r="B12" s="123">
        <v>153</v>
      </c>
      <c r="C12" s="123" t="s">
        <v>207</v>
      </c>
      <c r="D12" s="123">
        <v>153</v>
      </c>
      <c r="E12" s="123">
        <v>7635</v>
      </c>
      <c r="F12" s="123">
        <v>7687</v>
      </c>
      <c r="G12" s="123">
        <v>52</v>
      </c>
      <c r="H12" s="123">
        <v>153</v>
      </c>
      <c r="J12">
        <f>IF(F12=Issue_Home!$D$13,1,IF(F12&lt;=Issue_Home!$H$13,2,IF(F12&lt;=Issue_Home!$L$13,3,IF(F12&lt;=Issue_Home!$P$13,4,IF(F12&lt;=Issue_Home!$T$13,5,IF(F12&lt;=Issue_Home!$X$13,6,IF(F12=Issue_Home!$Z$13,7)))))))</f>
        <v>3</v>
      </c>
      <c r="L12">
        <v>3</v>
      </c>
      <c r="M12">
        <f>Issue_Home!J13</f>
        <v>7664</v>
      </c>
      <c r="N12">
        <f>Issue_Home!L13</f>
        <v>7691</v>
      </c>
      <c r="O12">
        <f>COUNTIF($J$2:$J$326,"=3")</f>
        <v>29</v>
      </c>
    </row>
    <row r="13" spans="1:15" x14ac:dyDescent="0.3">
      <c r="A13" s="122">
        <v>12</v>
      </c>
      <c r="B13" s="123">
        <v>171</v>
      </c>
      <c r="C13" s="123" t="s">
        <v>553</v>
      </c>
      <c r="D13" s="123">
        <v>171</v>
      </c>
      <c r="E13" s="123">
        <v>7635</v>
      </c>
      <c r="F13" s="123">
        <v>7635</v>
      </c>
      <c r="G13" s="123">
        <v>0</v>
      </c>
      <c r="H13" s="123">
        <v>171</v>
      </c>
      <c r="J13">
        <f>IF(F13=Issue_Home!$D$13,1,IF(F13&lt;=Issue_Home!$H$13,2,IF(F13&lt;=Issue_Home!$L$13,3,IF(F13&lt;=Issue_Home!$P$13,4,IF(F13&lt;=Issue_Home!$T$13,5,IF(F13&lt;=Issue_Home!$X$13,6,IF(F13=Issue_Home!$Z$13,7)))))))</f>
        <v>1</v>
      </c>
      <c r="L13">
        <v>4</v>
      </c>
      <c r="M13">
        <f>Issue_Home!N13</f>
        <v>7692</v>
      </c>
      <c r="N13">
        <f>Issue_Home!P13</f>
        <v>7719</v>
      </c>
      <c r="O13">
        <f>COUNTIF($J$2:$J$326,"=4")</f>
        <v>13</v>
      </c>
    </row>
    <row r="14" spans="1:15" x14ac:dyDescent="0.3">
      <c r="A14" s="122">
        <v>13</v>
      </c>
      <c r="B14" s="123">
        <v>225</v>
      </c>
      <c r="C14" s="123" t="s">
        <v>18</v>
      </c>
      <c r="D14" s="123">
        <v>225</v>
      </c>
      <c r="E14" s="123">
        <v>7635</v>
      </c>
      <c r="F14" s="123">
        <v>7690</v>
      </c>
      <c r="G14" s="123">
        <v>55</v>
      </c>
      <c r="H14" s="123">
        <v>225</v>
      </c>
      <c r="J14">
        <f>IF(F14=Issue_Home!$D$13,1,IF(F14&lt;=Issue_Home!$H$13,2,IF(F14&lt;=Issue_Home!$L$13,3,IF(F14&lt;=Issue_Home!$P$13,4,IF(F14&lt;=Issue_Home!$T$13,5,IF(F14&lt;=Issue_Home!$X$13,6,IF(F14=Issue_Home!$Z$13,7)))))))</f>
        <v>3</v>
      </c>
      <c r="L14">
        <v>5</v>
      </c>
      <c r="M14">
        <f>Issue_Home!R13</f>
        <v>7720</v>
      </c>
      <c r="N14">
        <f>Issue_Home!T13</f>
        <v>7747</v>
      </c>
      <c r="O14">
        <f>COUNTIF($J$2:$J$326,"=5")</f>
        <v>12</v>
      </c>
    </row>
    <row r="15" spans="1:15" x14ac:dyDescent="0.3">
      <c r="A15" s="122">
        <v>14</v>
      </c>
      <c r="B15" s="123">
        <v>234</v>
      </c>
      <c r="C15" s="123" t="s">
        <v>19</v>
      </c>
      <c r="D15" s="123">
        <v>234</v>
      </c>
      <c r="E15" s="123">
        <v>7635</v>
      </c>
      <c r="F15" s="123">
        <v>7635</v>
      </c>
      <c r="G15" s="123">
        <v>0</v>
      </c>
      <c r="H15" s="123">
        <v>234</v>
      </c>
      <c r="J15">
        <f>IF(F15=Issue_Home!$D$13,1,IF(F15&lt;=Issue_Home!$H$13,2,IF(F15&lt;=Issue_Home!$L$13,3,IF(F15&lt;=Issue_Home!$P$13,4,IF(F15&lt;=Issue_Home!$T$13,5,IF(F15&lt;=Issue_Home!$X$13,6,IF(F15=Issue_Home!$Z$13,7)))))))</f>
        <v>1</v>
      </c>
      <c r="L15">
        <v>6</v>
      </c>
      <c r="M15">
        <f>Issue_Home!V13</f>
        <v>7748</v>
      </c>
      <c r="N15">
        <f>Issue_Home!X13</f>
        <v>7774</v>
      </c>
      <c r="O15">
        <f>COUNTIF($J$2:$J$326,"=6")</f>
        <v>6</v>
      </c>
    </row>
    <row r="16" spans="1:15" x14ac:dyDescent="0.3">
      <c r="A16" s="122">
        <v>15</v>
      </c>
      <c r="B16" s="123">
        <v>243</v>
      </c>
      <c r="C16" s="123" t="s">
        <v>20</v>
      </c>
      <c r="D16" s="123">
        <v>243</v>
      </c>
      <c r="E16" s="123">
        <v>7635</v>
      </c>
      <c r="F16" s="123">
        <v>7665</v>
      </c>
      <c r="G16" s="123">
        <v>30</v>
      </c>
      <c r="H16" s="123">
        <v>243</v>
      </c>
      <c r="J16">
        <f>IF(F16=Issue_Home!$D$13,1,IF(F16&lt;=Issue_Home!$H$13,2,IF(F16&lt;=Issue_Home!$L$13,3,IF(F16&lt;=Issue_Home!$P$13,4,IF(F16&lt;=Issue_Home!$T$13,5,IF(F16&lt;=Issue_Home!$X$13,6,IF(F16=Issue_Home!$Z$13,7)))))))</f>
        <v>3</v>
      </c>
      <c r="L16">
        <v>7</v>
      </c>
      <c r="M16">
        <f>Issue_Home!Z13</f>
        <v>7775</v>
      </c>
      <c r="O16">
        <f>COUNTIF($J$2:$J$326,"=7")</f>
        <v>4</v>
      </c>
    </row>
    <row r="17" spans="1:15" x14ac:dyDescent="0.3">
      <c r="A17" s="122">
        <v>16</v>
      </c>
      <c r="B17" s="123">
        <v>261</v>
      </c>
      <c r="C17" s="123" t="s">
        <v>21</v>
      </c>
      <c r="D17" s="123">
        <v>261</v>
      </c>
      <c r="E17" s="123">
        <v>7635</v>
      </c>
      <c r="F17" s="123">
        <v>7635</v>
      </c>
      <c r="G17" s="123">
        <v>0</v>
      </c>
      <c r="H17" s="123">
        <v>261</v>
      </c>
      <c r="J17">
        <f>IF(F17=Issue_Home!$D$13,1,IF(F17&lt;=Issue_Home!$H$13,2,IF(F17&lt;=Issue_Home!$L$13,3,IF(F17&lt;=Issue_Home!$P$13,4,IF(F17&lt;=Issue_Home!$T$13,5,IF(F17&lt;=Issue_Home!$X$13,6,IF(F17=Issue_Home!$Z$13,7)))))))</f>
        <v>1</v>
      </c>
    </row>
    <row r="18" spans="1:15" x14ac:dyDescent="0.3">
      <c r="A18" s="122">
        <v>17</v>
      </c>
      <c r="B18" s="123">
        <v>279</v>
      </c>
      <c r="C18" s="123" t="s">
        <v>22</v>
      </c>
      <c r="D18" s="123">
        <v>279</v>
      </c>
      <c r="E18" s="123">
        <v>7635</v>
      </c>
      <c r="F18" s="123">
        <v>7635</v>
      </c>
      <c r="G18" s="123">
        <v>0</v>
      </c>
      <c r="H18" s="123">
        <v>279</v>
      </c>
      <c r="J18">
        <f>IF(F18=Issue_Home!$D$13,1,IF(F18&lt;=Issue_Home!$H$13,2,IF(F18&lt;=Issue_Home!$L$13,3,IF(F18&lt;=Issue_Home!$P$13,4,IF(F18&lt;=Issue_Home!$T$13,5,IF(F18&lt;=Issue_Home!$X$13,6,IF(F18=Issue_Home!$Z$13,7)))))))</f>
        <v>1</v>
      </c>
    </row>
    <row r="19" spans="1:15" x14ac:dyDescent="0.3">
      <c r="A19" s="122">
        <v>18</v>
      </c>
      <c r="B19" s="123">
        <v>333</v>
      </c>
      <c r="C19" s="123" t="s">
        <v>217</v>
      </c>
      <c r="D19" s="123">
        <v>333</v>
      </c>
      <c r="E19" s="123">
        <v>7635</v>
      </c>
      <c r="F19" s="123">
        <v>7670</v>
      </c>
      <c r="G19" s="123">
        <v>35</v>
      </c>
      <c r="H19" s="123">
        <v>333</v>
      </c>
      <c r="J19">
        <f>IF(F19=Issue_Home!$D$13,1,IF(F19&lt;=Issue_Home!$H$13,2,IF(F19&lt;=Issue_Home!$L$13,3,IF(F19&lt;=Issue_Home!$P$13,4,IF(F19&lt;=Issue_Home!$T$13,5,IF(F19&lt;=Issue_Home!$X$13,6,IF(F19=Issue_Home!$Z$13,7)))))))</f>
        <v>3</v>
      </c>
    </row>
    <row r="20" spans="1:15" x14ac:dyDescent="0.3">
      <c r="A20" s="122">
        <v>19</v>
      </c>
      <c r="B20" s="123">
        <v>355</v>
      </c>
      <c r="C20" s="123" t="s">
        <v>23</v>
      </c>
      <c r="D20" s="123">
        <v>355</v>
      </c>
      <c r="E20" s="123">
        <v>7635</v>
      </c>
      <c r="F20" s="123">
        <v>7635</v>
      </c>
      <c r="G20" s="123">
        <v>0</v>
      </c>
      <c r="H20" s="123">
        <v>355</v>
      </c>
      <c r="J20">
        <f>IF(F20=Issue_Home!$D$13,1,IF(F20&lt;=Issue_Home!$H$13,2,IF(F20&lt;=Issue_Home!$L$13,3,IF(F20&lt;=Issue_Home!$P$13,4,IF(F20&lt;=Issue_Home!$T$13,5,IF(F20&lt;=Issue_Home!$X$13,6,IF(F20=Issue_Home!$Z$13,7)))))))</f>
        <v>1</v>
      </c>
      <c r="O20">
        <f>SUM(O10:O16)</f>
        <v>325</v>
      </c>
    </row>
    <row r="21" spans="1:15" x14ac:dyDescent="0.3">
      <c r="A21" s="122">
        <v>20</v>
      </c>
      <c r="B21" s="123">
        <v>387</v>
      </c>
      <c r="C21" s="123" t="s">
        <v>24</v>
      </c>
      <c r="D21" s="123">
        <v>387</v>
      </c>
      <c r="E21" s="123">
        <v>7635</v>
      </c>
      <c r="F21" s="123">
        <v>7635</v>
      </c>
      <c r="G21" s="123">
        <v>0</v>
      </c>
      <c r="H21" s="123">
        <v>387</v>
      </c>
      <c r="J21">
        <f>IF(F21=Issue_Home!$D$13,1,IF(F21&lt;=Issue_Home!$H$13,2,IF(F21&lt;=Issue_Home!$L$13,3,IF(F21&lt;=Issue_Home!$P$13,4,IF(F21&lt;=Issue_Home!$T$13,5,IF(F21&lt;=Issue_Home!$X$13,6,IF(F21=Issue_Home!$Z$13,7)))))))</f>
        <v>1</v>
      </c>
    </row>
    <row r="22" spans="1:15" x14ac:dyDescent="0.3">
      <c r="A22" s="122">
        <v>21</v>
      </c>
      <c r="B22" s="123">
        <v>414</v>
      </c>
      <c r="C22" s="123" t="s">
        <v>25</v>
      </c>
      <c r="D22" s="123">
        <v>414</v>
      </c>
      <c r="E22" s="123">
        <v>7635</v>
      </c>
      <c r="F22" s="123">
        <v>7679</v>
      </c>
      <c r="G22" s="123">
        <v>44</v>
      </c>
      <c r="H22" s="123">
        <v>414</v>
      </c>
      <c r="J22">
        <f>IF(F22=Issue_Home!$D$13,1,IF(F22&lt;=Issue_Home!$H$13,2,IF(F22&lt;=Issue_Home!$L$13,3,IF(F22&lt;=Issue_Home!$P$13,4,IF(F22&lt;=Issue_Home!$T$13,5,IF(F22&lt;=Issue_Home!$X$13,6,IF(F22=Issue_Home!$Z$13,7)))))))</f>
        <v>3</v>
      </c>
    </row>
    <row r="23" spans="1:15" x14ac:dyDescent="0.3">
      <c r="A23" s="122">
        <v>22</v>
      </c>
      <c r="B23" s="123">
        <v>441</v>
      </c>
      <c r="C23" s="123" t="s">
        <v>497</v>
      </c>
      <c r="D23" s="123">
        <v>441</v>
      </c>
      <c r="E23" s="123">
        <v>7635</v>
      </c>
      <c r="F23" s="123">
        <v>7645</v>
      </c>
      <c r="G23" s="123">
        <v>10</v>
      </c>
      <c r="H23" s="123">
        <v>441</v>
      </c>
      <c r="J23">
        <f>IF(F23=Issue_Home!$D$13,1,IF(F23&lt;=Issue_Home!$H$13,2,IF(F23&lt;=Issue_Home!$L$13,3,IF(F23&lt;=Issue_Home!$P$13,4,IF(F23&lt;=Issue_Home!$T$13,5,IF(F23&lt;=Issue_Home!$X$13,6,IF(F23=Issue_Home!$Z$13,7)))))))</f>
        <v>2</v>
      </c>
    </row>
    <row r="24" spans="1:15" x14ac:dyDescent="0.3">
      <c r="A24" s="122">
        <v>23</v>
      </c>
      <c r="B24" s="123">
        <v>472</v>
      </c>
      <c r="C24" s="123" t="s">
        <v>28</v>
      </c>
      <c r="D24" s="123">
        <v>472</v>
      </c>
      <c r="E24" s="123">
        <v>7635</v>
      </c>
      <c r="F24" s="123">
        <v>7635</v>
      </c>
      <c r="G24" s="123">
        <v>0</v>
      </c>
      <c r="H24" s="123">
        <v>472</v>
      </c>
      <c r="J24">
        <f>IF(F24=Issue_Home!$D$13,1,IF(F24&lt;=Issue_Home!$H$13,2,IF(F24&lt;=Issue_Home!$L$13,3,IF(F24&lt;=Issue_Home!$P$13,4,IF(F24&lt;=Issue_Home!$T$13,5,IF(F24&lt;=Issue_Home!$X$13,6,IF(F24=Issue_Home!$Z$13,7)))))))</f>
        <v>1</v>
      </c>
    </row>
    <row r="25" spans="1:15" x14ac:dyDescent="0.3">
      <c r="A25" s="122">
        <v>24</v>
      </c>
      <c r="B25" s="123">
        <v>513</v>
      </c>
      <c r="C25" s="123" t="s">
        <v>30</v>
      </c>
      <c r="D25" s="123">
        <v>513</v>
      </c>
      <c r="E25" s="123">
        <v>7635</v>
      </c>
      <c r="F25" s="123">
        <v>7635</v>
      </c>
      <c r="G25" s="123">
        <v>0</v>
      </c>
      <c r="H25" s="123">
        <v>513</v>
      </c>
      <c r="J25">
        <f>IF(F25=Issue_Home!$D$13,1,IF(F25&lt;=Issue_Home!$H$13,2,IF(F25&lt;=Issue_Home!$L$13,3,IF(F25&lt;=Issue_Home!$P$13,4,IF(F25&lt;=Issue_Home!$T$13,5,IF(F25&lt;=Issue_Home!$X$13,6,IF(F25=Issue_Home!$Z$13,7)))))))</f>
        <v>1</v>
      </c>
    </row>
    <row r="26" spans="1:15" x14ac:dyDescent="0.3">
      <c r="A26" s="122">
        <v>25</v>
      </c>
      <c r="B26" s="123">
        <v>540</v>
      </c>
      <c r="C26" s="123" t="s">
        <v>27</v>
      </c>
      <c r="D26" s="123">
        <v>540</v>
      </c>
      <c r="E26" s="123">
        <v>7635</v>
      </c>
      <c r="F26" s="123">
        <v>7681</v>
      </c>
      <c r="G26" s="123">
        <v>46</v>
      </c>
      <c r="H26" s="123">
        <v>540</v>
      </c>
      <c r="J26">
        <f>IF(F26=Issue_Home!$D$13,1,IF(F26&lt;=Issue_Home!$H$13,2,IF(F26&lt;=Issue_Home!$L$13,3,IF(F26&lt;=Issue_Home!$P$13,4,IF(F26&lt;=Issue_Home!$T$13,5,IF(F26&lt;=Issue_Home!$X$13,6,IF(F26=Issue_Home!$Z$13,7)))))))</f>
        <v>3</v>
      </c>
    </row>
    <row r="27" spans="1:15" x14ac:dyDescent="0.3">
      <c r="A27" s="122">
        <v>26</v>
      </c>
      <c r="B27" s="123">
        <v>549</v>
      </c>
      <c r="C27" s="123" t="s">
        <v>31</v>
      </c>
      <c r="D27" s="123">
        <v>549</v>
      </c>
      <c r="E27" s="123">
        <v>7635</v>
      </c>
      <c r="F27" s="123">
        <v>7635</v>
      </c>
      <c r="G27" s="123">
        <v>0</v>
      </c>
      <c r="H27" s="123">
        <v>549</v>
      </c>
      <c r="J27">
        <f>IF(F27=Issue_Home!$D$13,1,IF(F27&lt;=Issue_Home!$H$13,2,IF(F27&lt;=Issue_Home!$L$13,3,IF(F27&lt;=Issue_Home!$P$13,4,IF(F27&lt;=Issue_Home!$T$13,5,IF(F27&lt;=Issue_Home!$X$13,6,IF(F27=Issue_Home!$Z$13,7)))))))</f>
        <v>1</v>
      </c>
    </row>
    <row r="28" spans="1:15" x14ac:dyDescent="0.3">
      <c r="A28" s="122">
        <v>27</v>
      </c>
      <c r="B28" s="123">
        <v>576</v>
      </c>
      <c r="C28" s="123" t="s">
        <v>32</v>
      </c>
      <c r="D28" s="123">
        <v>576</v>
      </c>
      <c r="E28" s="123">
        <v>7635</v>
      </c>
      <c r="F28" s="123">
        <v>7635</v>
      </c>
      <c r="G28" s="123">
        <v>0</v>
      </c>
      <c r="H28" s="123">
        <v>576</v>
      </c>
      <c r="J28">
        <f>IF(F28=Issue_Home!$D$13,1,IF(F28&lt;=Issue_Home!$H$13,2,IF(F28&lt;=Issue_Home!$L$13,3,IF(F28&lt;=Issue_Home!$P$13,4,IF(F28&lt;=Issue_Home!$T$13,5,IF(F28&lt;=Issue_Home!$X$13,6,IF(F28=Issue_Home!$Z$13,7)))))))</f>
        <v>1</v>
      </c>
    </row>
    <row r="29" spans="1:15" x14ac:dyDescent="0.3">
      <c r="A29" s="122">
        <v>28</v>
      </c>
      <c r="B29" s="123">
        <v>585</v>
      </c>
      <c r="C29" s="123" t="s">
        <v>33</v>
      </c>
      <c r="D29" s="123">
        <v>585</v>
      </c>
      <c r="E29" s="123">
        <v>7635</v>
      </c>
      <c r="F29" s="123">
        <v>7657</v>
      </c>
      <c r="G29" s="123">
        <v>22</v>
      </c>
      <c r="H29" s="123">
        <v>585</v>
      </c>
      <c r="J29">
        <f>IF(F29=Issue_Home!$D$13,1,IF(F29&lt;=Issue_Home!$H$13,2,IF(F29&lt;=Issue_Home!$L$13,3,IF(F29&lt;=Issue_Home!$P$13,4,IF(F29&lt;=Issue_Home!$T$13,5,IF(F29&lt;=Issue_Home!$X$13,6,IF(F29=Issue_Home!$Z$13,7)))))))</f>
        <v>2</v>
      </c>
    </row>
    <row r="30" spans="1:15" x14ac:dyDescent="0.3">
      <c r="A30" s="122">
        <v>29</v>
      </c>
      <c r="B30" s="123">
        <v>594</v>
      </c>
      <c r="C30" s="123" t="s">
        <v>34</v>
      </c>
      <c r="D30" s="123">
        <v>594</v>
      </c>
      <c r="E30" s="123">
        <v>7635</v>
      </c>
      <c r="F30" s="123">
        <v>7635</v>
      </c>
      <c r="G30" s="123">
        <v>0</v>
      </c>
      <c r="H30" s="123">
        <v>594</v>
      </c>
      <c r="J30">
        <f>IF(F30=Issue_Home!$D$13,1,IF(F30&lt;=Issue_Home!$H$13,2,IF(F30&lt;=Issue_Home!$L$13,3,IF(F30&lt;=Issue_Home!$P$13,4,IF(F30&lt;=Issue_Home!$T$13,5,IF(F30&lt;=Issue_Home!$X$13,6,IF(F30=Issue_Home!$Z$13,7)))))))</f>
        <v>1</v>
      </c>
    </row>
    <row r="31" spans="1:15" x14ac:dyDescent="0.3">
      <c r="A31" s="122">
        <v>30</v>
      </c>
      <c r="B31" s="123">
        <v>603</v>
      </c>
      <c r="C31" s="123" t="s">
        <v>35</v>
      </c>
      <c r="D31" s="123">
        <v>603</v>
      </c>
      <c r="E31" s="123">
        <v>7635</v>
      </c>
      <c r="F31" s="123">
        <v>7731</v>
      </c>
      <c r="G31" s="123">
        <v>96</v>
      </c>
      <c r="H31" s="123">
        <v>603</v>
      </c>
      <c r="J31">
        <f>IF(F31=Issue_Home!$D$13,1,IF(F31&lt;=Issue_Home!$H$13,2,IF(F31&lt;=Issue_Home!$L$13,3,IF(F31&lt;=Issue_Home!$P$13,4,IF(F31&lt;=Issue_Home!$T$13,5,IF(F31&lt;=Issue_Home!$X$13,6,IF(F31=Issue_Home!$Z$13,7)))))))</f>
        <v>5</v>
      </c>
    </row>
    <row r="32" spans="1:15" x14ac:dyDescent="0.3">
      <c r="A32" s="122">
        <v>31</v>
      </c>
      <c r="B32" s="123">
        <v>609</v>
      </c>
      <c r="C32" s="123" t="s">
        <v>36</v>
      </c>
      <c r="D32" s="123">
        <v>609</v>
      </c>
      <c r="E32" s="123">
        <v>7635</v>
      </c>
      <c r="F32" s="123">
        <v>7665</v>
      </c>
      <c r="G32" s="123">
        <v>30</v>
      </c>
      <c r="H32" s="123">
        <v>609</v>
      </c>
      <c r="J32">
        <f>IF(F32=Issue_Home!$D$13,1,IF(F32&lt;=Issue_Home!$H$13,2,IF(F32&lt;=Issue_Home!$L$13,3,IF(F32&lt;=Issue_Home!$P$13,4,IF(F32&lt;=Issue_Home!$T$13,5,IF(F32&lt;=Issue_Home!$X$13,6,IF(F32=Issue_Home!$Z$13,7)))))))</f>
        <v>3</v>
      </c>
    </row>
    <row r="33" spans="1:10" x14ac:dyDescent="0.3">
      <c r="A33" s="122">
        <v>32</v>
      </c>
      <c r="B33" s="123">
        <v>621</v>
      </c>
      <c r="C33" s="123" t="s">
        <v>37</v>
      </c>
      <c r="D33" s="123">
        <v>621</v>
      </c>
      <c r="E33" s="123">
        <v>7635</v>
      </c>
      <c r="F33" s="123">
        <v>7674</v>
      </c>
      <c r="G33" s="123">
        <v>39</v>
      </c>
      <c r="H33" s="123">
        <v>621</v>
      </c>
      <c r="J33">
        <f>IF(F33=Issue_Home!$D$13,1,IF(F33&lt;=Issue_Home!$H$13,2,IF(F33&lt;=Issue_Home!$L$13,3,IF(F33&lt;=Issue_Home!$P$13,4,IF(F33&lt;=Issue_Home!$T$13,5,IF(F33&lt;=Issue_Home!$X$13,6,IF(F33=Issue_Home!$Z$13,7)))))))</f>
        <v>3</v>
      </c>
    </row>
    <row r="34" spans="1:10" x14ac:dyDescent="0.3">
      <c r="A34" s="122">
        <v>33</v>
      </c>
      <c r="B34" s="123">
        <v>657</v>
      </c>
      <c r="C34" s="123" t="s">
        <v>574</v>
      </c>
      <c r="D34" s="123">
        <v>657</v>
      </c>
      <c r="E34" s="123">
        <v>7635</v>
      </c>
      <c r="F34" s="123">
        <v>7635</v>
      </c>
      <c r="G34" s="123">
        <v>0</v>
      </c>
      <c r="H34" s="123">
        <v>657</v>
      </c>
      <c r="J34">
        <f>IF(F34=Issue_Home!$D$13,1,IF(F34&lt;=Issue_Home!$H$13,2,IF(F34&lt;=Issue_Home!$L$13,3,IF(F34&lt;=Issue_Home!$P$13,4,IF(F34&lt;=Issue_Home!$T$13,5,IF(F34&lt;=Issue_Home!$X$13,6,IF(F34=Issue_Home!$Z$13,7)))))))</f>
        <v>1</v>
      </c>
    </row>
    <row r="35" spans="1:10" x14ac:dyDescent="0.3">
      <c r="A35" s="122">
        <v>34</v>
      </c>
      <c r="B35" s="123">
        <v>720</v>
      </c>
      <c r="C35" s="123" t="s">
        <v>38</v>
      </c>
      <c r="D35" s="123">
        <v>720</v>
      </c>
      <c r="E35" s="123">
        <v>7635</v>
      </c>
      <c r="F35" s="123">
        <v>7635</v>
      </c>
      <c r="G35" s="123">
        <v>0</v>
      </c>
      <c r="H35" s="123">
        <v>720</v>
      </c>
      <c r="J35">
        <f>IF(F35=Issue_Home!$D$13,1,IF(F35&lt;=Issue_Home!$H$13,2,IF(F35&lt;=Issue_Home!$L$13,3,IF(F35&lt;=Issue_Home!$P$13,4,IF(F35&lt;=Issue_Home!$T$13,5,IF(F35&lt;=Issue_Home!$X$13,6,IF(F35=Issue_Home!$Z$13,7)))))))</f>
        <v>1</v>
      </c>
    </row>
    <row r="36" spans="1:10" x14ac:dyDescent="0.3">
      <c r="A36" s="122">
        <v>35</v>
      </c>
      <c r="B36" s="123">
        <v>729</v>
      </c>
      <c r="C36" s="123" t="s">
        <v>39</v>
      </c>
      <c r="D36" s="123">
        <v>729</v>
      </c>
      <c r="E36" s="123">
        <v>7635</v>
      </c>
      <c r="F36" s="123">
        <v>7635</v>
      </c>
      <c r="G36" s="123">
        <v>0</v>
      </c>
      <c r="H36" s="123">
        <v>729</v>
      </c>
      <c r="J36">
        <f>IF(F36=Issue_Home!$D$13,1,IF(F36&lt;=Issue_Home!$H$13,2,IF(F36&lt;=Issue_Home!$L$13,3,IF(F36&lt;=Issue_Home!$P$13,4,IF(F36&lt;=Issue_Home!$T$13,5,IF(F36&lt;=Issue_Home!$X$13,6,IF(F36=Issue_Home!$Z$13,7)))))))</f>
        <v>1</v>
      </c>
    </row>
    <row r="37" spans="1:10" x14ac:dyDescent="0.3">
      <c r="A37" s="122">
        <v>36</v>
      </c>
      <c r="B37" s="123">
        <v>747</v>
      </c>
      <c r="C37" s="123" t="s">
        <v>40</v>
      </c>
      <c r="D37" s="123">
        <v>747</v>
      </c>
      <c r="E37" s="123">
        <v>7635</v>
      </c>
      <c r="F37" s="123">
        <v>7635</v>
      </c>
      <c r="G37" s="123">
        <v>0</v>
      </c>
      <c r="H37" s="123">
        <v>747</v>
      </c>
      <c r="J37">
        <f>IF(F37=Issue_Home!$D$13,1,IF(F37&lt;=Issue_Home!$H$13,2,IF(F37&lt;=Issue_Home!$L$13,3,IF(F37&lt;=Issue_Home!$P$13,4,IF(F37&lt;=Issue_Home!$T$13,5,IF(F37&lt;=Issue_Home!$X$13,6,IF(F37=Issue_Home!$Z$13,7)))))))</f>
        <v>1</v>
      </c>
    </row>
    <row r="38" spans="1:10" x14ac:dyDescent="0.3">
      <c r="A38" s="122">
        <v>37</v>
      </c>
      <c r="B38" s="123">
        <v>819</v>
      </c>
      <c r="C38" s="123" t="s">
        <v>318</v>
      </c>
      <c r="D38" s="123">
        <v>819</v>
      </c>
      <c r="E38" s="123">
        <v>7635</v>
      </c>
      <c r="F38" s="123">
        <v>7635</v>
      </c>
      <c r="G38" s="123">
        <v>0</v>
      </c>
      <c r="H38" s="123">
        <v>819</v>
      </c>
      <c r="J38">
        <f>IF(F38=Issue_Home!$D$13,1,IF(F38&lt;=Issue_Home!$H$13,2,IF(F38&lt;=Issue_Home!$L$13,3,IF(F38&lt;=Issue_Home!$P$13,4,IF(F38&lt;=Issue_Home!$T$13,5,IF(F38&lt;=Issue_Home!$X$13,6,IF(F38=Issue_Home!$Z$13,7)))))))</f>
        <v>1</v>
      </c>
    </row>
    <row r="39" spans="1:10" x14ac:dyDescent="0.3">
      <c r="A39" s="122">
        <v>38</v>
      </c>
      <c r="B39" s="123">
        <v>846</v>
      </c>
      <c r="C39" s="123" t="s">
        <v>42</v>
      </c>
      <c r="D39" s="123">
        <v>846</v>
      </c>
      <c r="E39" s="123">
        <v>7635</v>
      </c>
      <c r="F39" s="123">
        <v>7635</v>
      </c>
      <c r="G39" s="123">
        <v>0</v>
      </c>
      <c r="H39" s="123">
        <v>846</v>
      </c>
      <c r="J39">
        <f>IF(F39=Issue_Home!$D$13,1,IF(F39&lt;=Issue_Home!$H$13,2,IF(F39&lt;=Issue_Home!$L$13,3,IF(F39&lt;=Issue_Home!$P$13,4,IF(F39&lt;=Issue_Home!$T$13,5,IF(F39&lt;=Issue_Home!$X$13,6,IF(F39=Issue_Home!$Z$13,7)))))))</f>
        <v>1</v>
      </c>
    </row>
    <row r="40" spans="1:10" x14ac:dyDescent="0.3">
      <c r="A40" s="122">
        <v>39</v>
      </c>
      <c r="B40" s="123">
        <v>873</v>
      </c>
      <c r="C40" s="123" t="s">
        <v>210</v>
      </c>
      <c r="D40" s="123">
        <v>873</v>
      </c>
      <c r="E40" s="123">
        <v>7635</v>
      </c>
      <c r="F40" s="123">
        <v>7709</v>
      </c>
      <c r="G40" s="123">
        <v>74</v>
      </c>
      <c r="H40" s="123">
        <v>873</v>
      </c>
      <c r="J40">
        <f>IF(F40=Issue_Home!$D$13,1,IF(F40&lt;=Issue_Home!$H$13,2,IF(F40&lt;=Issue_Home!$L$13,3,IF(F40&lt;=Issue_Home!$P$13,4,IF(F40&lt;=Issue_Home!$T$13,5,IF(F40&lt;=Issue_Home!$X$13,6,IF(F40=Issue_Home!$Z$13,7)))))))</f>
        <v>4</v>
      </c>
    </row>
    <row r="41" spans="1:10" x14ac:dyDescent="0.3">
      <c r="A41" s="122">
        <v>40</v>
      </c>
      <c r="B41" s="123">
        <v>882</v>
      </c>
      <c r="C41" s="123" t="s">
        <v>43</v>
      </c>
      <c r="D41" s="123">
        <v>882</v>
      </c>
      <c r="E41" s="123">
        <v>7635</v>
      </c>
      <c r="F41" s="123">
        <v>7635</v>
      </c>
      <c r="G41" s="123">
        <v>0</v>
      </c>
      <c r="H41" s="123">
        <v>882</v>
      </c>
      <c r="J41">
        <f>IF(F41=Issue_Home!$D$13,1,IF(F41&lt;=Issue_Home!$H$13,2,IF(F41&lt;=Issue_Home!$L$13,3,IF(F41&lt;=Issue_Home!$P$13,4,IF(F41&lt;=Issue_Home!$T$13,5,IF(F41&lt;=Issue_Home!$X$13,6,IF(F41=Issue_Home!$Z$13,7)))))))</f>
        <v>1</v>
      </c>
    </row>
    <row r="42" spans="1:10" x14ac:dyDescent="0.3">
      <c r="A42" s="122">
        <v>41</v>
      </c>
      <c r="B42" s="123">
        <v>914</v>
      </c>
      <c r="C42" s="123" t="s">
        <v>45</v>
      </c>
      <c r="D42" s="123">
        <v>914</v>
      </c>
      <c r="E42" s="123">
        <v>7635</v>
      </c>
      <c r="F42" s="123">
        <v>7650</v>
      </c>
      <c r="G42" s="123">
        <v>15</v>
      </c>
      <c r="H42" s="123">
        <v>914</v>
      </c>
      <c r="J42">
        <f>IF(F42=Issue_Home!$D$13,1,IF(F42&lt;=Issue_Home!$H$13,2,IF(F42&lt;=Issue_Home!$L$13,3,IF(F42&lt;=Issue_Home!$P$13,4,IF(F42&lt;=Issue_Home!$T$13,5,IF(F42&lt;=Issue_Home!$X$13,6,IF(F42=Issue_Home!$Z$13,7)))))))</f>
        <v>2</v>
      </c>
    </row>
    <row r="43" spans="1:10" x14ac:dyDescent="0.3">
      <c r="A43" s="122">
        <v>42</v>
      </c>
      <c r="B43" s="123">
        <v>916</v>
      </c>
      <c r="C43" s="123" t="s">
        <v>44</v>
      </c>
      <c r="D43" s="123">
        <v>916</v>
      </c>
      <c r="E43" s="123">
        <v>7635</v>
      </c>
      <c r="F43" s="123">
        <v>7770</v>
      </c>
      <c r="G43" s="123">
        <v>135</v>
      </c>
      <c r="H43" s="123">
        <v>916</v>
      </c>
      <c r="J43">
        <f>IF(F43=Issue_Home!$D$13,1,IF(F43&lt;=Issue_Home!$H$13,2,IF(F43&lt;=Issue_Home!$L$13,3,IF(F43&lt;=Issue_Home!$P$13,4,IF(F43&lt;=Issue_Home!$T$13,5,IF(F43&lt;=Issue_Home!$X$13,6,IF(F43=Issue_Home!$Z$13,7)))))))</f>
        <v>6</v>
      </c>
    </row>
    <row r="44" spans="1:10" x14ac:dyDescent="0.3">
      <c r="A44" s="122">
        <v>43</v>
      </c>
      <c r="B44" s="123">
        <v>918</v>
      </c>
      <c r="C44" s="123" t="s">
        <v>46</v>
      </c>
      <c r="D44" s="123">
        <v>918</v>
      </c>
      <c r="E44" s="123">
        <v>7635</v>
      </c>
      <c r="F44" s="123">
        <v>7659</v>
      </c>
      <c r="G44" s="123">
        <v>24</v>
      </c>
      <c r="H44" s="123">
        <v>918</v>
      </c>
      <c r="J44">
        <f>IF(F44=Issue_Home!$D$13,1,IF(F44&lt;=Issue_Home!$H$13,2,IF(F44&lt;=Issue_Home!$L$13,3,IF(F44&lt;=Issue_Home!$P$13,4,IF(F44&lt;=Issue_Home!$T$13,5,IF(F44&lt;=Issue_Home!$X$13,6,IF(F44=Issue_Home!$Z$13,7)))))))</f>
        <v>2</v>
      </c>
    </row>
    <row r="45" spans="1:10" x14ac:dyDescent="0.3">
      <c r="A45" s="122">
        <v>44</v>
      </c>
      <c r="B45" s="123">
        <v>936</v>
      </c>
      <c r="C45" s="123" t="s">
        <v>47</v>
      </c>
      <c r="D45" s="123">
        <v>936</v>
      </c>
      <c r="E45" s="123">
        <v>7635</v>
      </c>
      <c r="F45" s="123">
        <v>7635</v>
      </c>
      <c r="G45" s="123">
        <v>0</v>
      </c>
      <c r="H45" s="123">
        <v>936</v>
      </c>
      <c r="J45">
        <f>IF(F45=Issue_Home!$D$13,1,IF(F45&lt;=Issue_Home!$H$13,2,IF(F45&lt;=Issue_Home!$L$13,3,IF(F45&lt;=Issue_Home!$P$13,4,IF(F45&lt;=Issue_Home!$T$13,5,IF(F45&lt;=Issue_Home!$X$13,6,IF(F45=Issue_Home!$Z$13,7)))))))</f>
        <v>1</v>
      </c>
    </row>
    <row r="46" spans="1:10" x14ac:dyDescent="0.3">
      <c r="A46" s="122">
        <v>45</v>
      </c>
      <c r="B46" s="123">
        <v>977</v>
      </c>
      <c r="C46" s="123" t="s">
        <v>48</v>
      </c>
      <c r="D46" s="123">
        <v>977</v>
      </c>
      <c r="E46" s="123">
        <v>7635</v>
      </c>
      <c r="F46" s="123">
        <v>7635</v>
      </c>
      <c r="G46" s="123">
        <v>0</v>
      </c>
      <c r="H46" s="123">
        <v>977</v>
      </c>
      <c r="J46">
        <f>IF(F46=Issue_Home!$D$13,1,IF(F46&lt;=Issue_Home!$H$13,2,IF(F46&lt;=Issue_Home!$L$13,3,IF(F46&lt;=Issue_Home!$P$13,4,IF(F46&lt;=Issue_Home!$T$13,5,IF(F46&lt;=Issue_Home!$X$13,6,IF(F46=Issue_Home!$Z$13,7)))))))</f>
        <v>1</v>
      </c>
    </row>
    <row r="47" spans="1:10" x14ac:dyDescent="0.3">
      <c r="A47" s="122">
        <v>46</v>
      </c>
      <c r="B47" s="123">
        <v>981</v>
      </c>
      <c r="C47" s="123" t="s">
        <v>49</v>
      </c>
      <c r="D47" s="123">
        <v>981</v>
      </c>
      <c r="E47" s="123">
        <v>7635</v>
      </c>
      <c r="F47" s="123">
        <v>7635</v>
      </c>
      <c r="G47" s="123">
        <v>0</v>
      </c>
      <c r="H47" s="123">
        <v>981</v>
      </c>
      <c r="J47">
        <f>IF(F47=Issue_Home!$D$13,1,IF(F47&lt;=Issue_Home!$H$13,2,IF(F47&lt;=Issue_Home!$L$13,3,IF(F47&lt;=Issue_Home!$P$13,4,IF(F47&lt;=Issue_Home!$T$13,5,IF(F47&lt;=Issue_Home!$X$13,6,IF(F47=Issue_Home!$Z$13,7)))))))</f>
        <v>1</v>
      </c>
    </row>
    <row r="48" spans="1:10" x14ac:dyDescent="0.3">
      <c r="A48" s="122">
        <v>47</v>
      </c>
      <c r="B48" s="123">
        <v>999</v>
      </c>
      <c r="C48" s="123" t="s">
        <v>50</v>
      </c>
      <c r="D48" s="123">
        <v>999</v>
      </c>
      <c r="E48" s="123">
        <v>7635</v>
      </c>
      <c r="F48" s="123">
        <v>7635</v>
      </c>
      <c r="G48" s="123">
        <v>0</v>
      </c>
      <c r="H48" s="123">
        <v>999</v>
      </c>
      <c r="J48">
        <f>IF(F48=Issue_Home!$D$13,1,IF(F48&lt;=Issue_Home!$H$13,2,IF(F48&lt;=Issue_Home!$L$13,3,IF(F48&lt;=Issue_Home!$P$13,4,IF(F48&lt;=Issue_Home!$T$13,5,IF(F48&lt;=Issue_Home!$X$13,6,IF(F48=Issue_Home!$Z$13,7)))))))</f>
        <v>1</v>
      </c>
    </row>
    <row r="49" spans="1:10" x14ac:dyDescent="0.3">
      <c r="A49" s="122">
        <v>48</v>
      </c>
      <c r="B49" s="123">
        <v>1044</v>
      </c>
      <c r="C49" s="123" t="s">
        <v>51</v>
      </c>
      <c r="D49" s="123">
        <v>1044</v>
      </c>
      <c r="E49" s="123">
        <v>7635</v>
      </c>
      <c r="F49" s="123">
        <v>7635</v>
      </c>
      <c r="G49" s="123">
        <v>0</v>
      </c>
      <c r="H49" s="123">
        <v>1044</v>
      </c>
      <c r="J49">
        <f>IF(F49=Issue_Home!$D$13,1,IF(F49&lt;=Issue_Home!$H$13,2,IF(F49&lt;=Issue_Home!$L$13,3,IF(F49&lt;=Issue_Home!$P$13,4,IF(F49&lt;=Issue_Home!$T$13,5,IF(F49&lt;=Issue_Home!$X$13,6,IF(F49=Issue_Home!$Z$13,7)))))))</f>
        <v>1</v>
      </c>
    </row>
    <row r="50" spans="1:10" x14ac:dyDescent="0.3">
      <c r="A50" s="122">
        <v>49</v>
      </c>
      <c r="B50" s="123">
        <v>1053</v>
      </c>
      <c r="C50" s="123" t="s">
        <v>52</v>
      </c>
      <c r="D50" s="123">
        <v>1053</v>
      </c>
      <c r="E50" s="123">
        <v>7635</v>
      </c>
      <c r="F50" s="123">
        <v>7635</v>
      </c>
      <c r="G50" s="123">
        <v>0</v>
      </c>
      <c r="H50" s="123">
        <v>1053</v>
      </c>
      <c r="J50">
        <f>IF(F50=Issue_Home!$D$13,1,IF(F50&lt;=Issue_Home!$H$13,2,IF(F50&lt;=Issue_Home!$L$13,3,IF(F50&lt;=Issue_Home!$P$13,4,IF(F50&lt;=Issue_Home!$T$13,5,IF(F50&lt;=Issue_Home!$X$13,6,IF(F50=Issue_Home!$Z$13,7)))))))</f>
        <v>1</v>
      </c>
    </row>
    <row r="51" spans="1:10" x14ac:dyDescent="0.3">
      <c r="A51" s="122">
        <v>50</v>
      </c>
      <c r="B51" s="123">
        <v>1062</v>
      </c>
      <c r="C51" s="123" t="s">
        <v>53</v>
      </c>
      <c r="D51" s="123">
        <v>1062</v>
      </c>
      <c r="E51" s="123">
        <v>7635</v>
      </c>
      <c r="F51" s="123">
        <v>7635</v>
      </c>
      <c r="G51" s="123">
        <v>0</v>
      </c>
      <c r="H51" s="123">
        <v>1062</v>
      </c>
      <c r="J51">
        <f>IF(F51=Issue_Home!$D$13,1,IF(F51&lt;=Issue_Home!$H$13,2,IF(F51&lt;=Issue_Home!$L$13,3,IF(F51&lt;=Issue_Home!$P$13,4,IF(F51&lt;=Issue_Home!$T$13,5,IF(F51&lt;=Issue_Home!$X$13,6,IF(F51=Issue_Home!$Z$13,7)))))))</f>
        <v>1</v>
      </c>
    </row>
    <row r="52" spans="1:10" x14ac:dyDescent="0.3">
      <c r="A52" s="122">
        <v>51</v>
      </c>
      <c r="B52" s="123">
        <v>1071</v>
      </c>
      <c r="C52" s="123" t="s">
        <v>54</v>
      </c>
      <c r="D52" s="123">
        <v>1071</v>
      </c>
      <c r="E52" s="123">
        <v>7635</v>
      </c>
      <c r="F52" s="123">
        <v>7659</v>
      </c>
      <c r="G52" s="123">
        <v>24</v>
      </c>
      <c r="H52" s="123">
        <v>1071</v>
      </c>
      <c r="J52">
        <f>IF(F52=Issue_Home!$D$13,1,IF(F52&lt;=Issue_Home!$H$13,2,IF(F52&lt;=Issue_Home!$L$13,3,IF(F52&lt;=Issue_Home!$P$13,4,IF(F52&lt;=Issue_Home!$T$13,5,IF(F52&lt;=Issue_Home!$X$13,6,IF(F52=Issue_Home!$Z$13,7)))))))</f>
        <v>2</v>
      </c>
    </row>
    <row r="53" spans="1:10" x14ac:dyDescent="0.3">
      <c r="A53" s="122">
        <v>52</v>
      </c>
      <c r="B53" s="123">
        <v>1079</v>
      </c>
      <c r="C53" s="123" t="s">
        <v>58</v>
      </c>
      <c r="D53" s="123">
        <v>1079</v>
      </c>
      <c r="E53" s="123">
        <v>7635</v>
      </c>
      <c r="F53" s="123">
        <v>7635</v>
      </c>
      <c r="G53" s="123">
        <v>0</v>
      </c>
      <c r="H53" s="123">
        <v>1079</v>
      </c>
      <c r="J53">
        <f>IF(F53=Issue_Home!$D$13,1,IF(F53&lt;=Issue_Home!$H$13,2,IF(F53&lt;=Issue_Home!$L$13,3,IF(F53&lt;=Issue_Home!$P$13,4,IF(F53&lt;=Issue_Home!$T$13,5,IF(F53&lt;=Issue_Home!$X$13,6,IF(F53=Issue_Home!$Z$13,7)))))))</f>
        <v>1</v>
      </c>
    </row>
    <row r="54" spans="1:10" x14ac:dyDescent="0.3">
      <c r="A54" s="122">
        <v>53</v>
      </c>
      <c r="B54" s="123">
        <v>1080</v>
      </c>
      <c r="C54" s="123" t="s">
        <v>554</v>
      </c>
      <c r="D54" s="123">
        <v>1080</v>
      </c>
      <c r="E54" s="123">
        <v>7635</v>
      </c>
      <c r="F54" s="123">
        <v>7635</v>
      </c>
      <c r="G54" s="123">
        <v>0</v>
      </c>
      <c r="H54" s="123">
        <v>1080</v>
      </c>
      <c r="J54">
        <f>IF(F54=Issue_Home!$D$13,1,IF(F54&lt;=Issue_Home!$H$13,2,IF(F54&lt;=Issue_Home!$L$13,3,IF(F54&lt;=Issue_Home!$P$13,4,IF(F54&lt;=Issue_Home!$T$13,5,IF(F54&lt;=Issue_Home!$X$13,6,IF(F54=Issue_Home!$Z$13,7)))))))</f>
        <v>1</v>
      </c>
    </row>
    <row r="55" spans="1:10" x14ac:dyDescent="0.3">
      <c r="A55" s="122">
        <v>54</v>
      </c>
      <c r="B55" s="123">
        <v>1082</v>
      </c>
      <c r="C55" s="123" t="s">
        <v>555</v>
      </c>
      <c r="D55" s="123">
        <v>1082</v>
      </c>
      <c r="E55" s="123">
        <v>7635</v>
      </c>
      <c r="F55" s="123">
        <v>7635</v>
      </c>
      <c r="G55" s="123">
        <v>0</v>
      </c>
      <c r="H55" s="123">
        <v>1082</v>
      </c>
      <c r="J55">
        <f>IF(F55=Issue_Home!$D$13,1,IF(F55&lt;=Issue_Home!$H$13,2,IF(F55&lt;=Issue_Home!$L$13,3,IF(F55&lt;=Issue_Home!$P$13,4,IF(F55&lt;=Issue_Home!$T$13,5,IF(F55&lt;=Issue_Home!$X$13,6,IF(F55=Issue_Home!$Z$13,7)))))))</f>
        <v>1</v>
      </c>
    </row>
    <row r="56" spans="1:10" x14ac:dyDescent="0.3">
      <c r="A56" s="122">
        <v>55</v>
      </c>
      <c r="B56" s="123">
        <v>1089</v>
      </c>
      <c r="C56" s="123" t="s">
        <v>56</v>
      </c>
      <c r="D56" s="123">
        <v>1089</v>
      </c>
      <c r="E56" s="123">
        <v>7635</v>
      </c>
      <c r="F56" s="123">
        <v>7661</v>
      </c>
      <c r="G56" s="123">
        <v>26</v>
      </c>
      <c r="H56" s="123">
        <v>1089</v>
      </c>
      <c r="J56">
        <f>IF(F56=Issue_Home!$D$13,1,IF(F56&lt;=Issue_Home!$H$13,2,IF(F56&lt;=Issue_Home!$L$13,3,IF(F56&lt;=Issue_Home!$P$13,4,IF(F56&lt;=Issue_Home!$T$13,5,IF(F56&lt;=Issue_Home!$X$13,6,IF(F56=Issue_Home!$Z$13,7)))))))</f>
        <v>2</v>
      </c>
    </row>
    <row r="57" spans="1:10" x14ac:dyDescent="0.3">
      <c r="A57" s="122">
        <v>56</v>
      </c>
      <c r="B57" s="123">
        <v>1093</v>
      </c>
      <c r="C57" s="123" t="s">
        <v>57</v>
      </c>
      <c r="D57" s="123">
        <v>1093</v>
      </c>
      <c r="E57" s="123">
        <v>7635</v>
      </c>
      <c r="F57" s="123">
        <v>7635</v>
      </c>
      <c r="G57" s="123">
        <v>0</v>
      </c>
      <c r="H57" s="123">
        <v>1093</v>
      </c>
      <c r="J57">
        <f>IF(F57=Issue_Home!$D$13,1,IF(F57&lt;=Issue_Home!$H$13,2,IF(F57&lt;=Issue_Home!$L$13,3,IF(F57&lt;=Issue_Home!$P$13,4,IF(F57&lt;=Issue_Home!$T$13,5,IF(F57&lt;=Issue_Home!$X$13,6,IF(F57=Issue_Home!$Z$13,7)))))))</f>
        <v>1</v>
      </c>
    </row>
    <row r="58" spans="1:10" x14ac:dyDescent="0.3">
      <c r="A58" s="122">
        <v>57</v>
      </c>
      <c r="B58" s="123">
        <v>1095</v>
      </c>
      <c r="C58" s="123" t="s">
        <v>59</v>
      </c>
      <c r="D58" s="123">
        <v>1095</v>
      </c>
      <c r="E58" s="123">
        <v>7635</v>
      </c>
      <c r="F58" s="123">
        <v>7635</v>
      </c>
      <c r="G58" s="123">
        <v>0</v>
      </c>
      <c r="H58" s="123">
        <v>1095</v>
      </c>
      <c r="J58">
        <f>IF(F58=Issue_Home!$D$13,1,IF(F58&lt;=Issue_Home!$H$13,2,IF(F58&lt;=Issue_Home!$L$13,3,IF(F58&lt;=Issue_Home!$P$13,4,IF(F58&lt;=Issue_Home!$T$13,5,IF(F58&lt;=Issue_Home!$X$13,6,IF(F58=Issue_Home!$Z$13,7)))))))</f>
        <v>1</v>
      </c>
    </row>
    <row r="59" spans="1:10" x14ac:dyDescent="0.3">
      <c r="A59" s="122">
        <v>58</v>
      </c>
      <c r="B59" s="123">
        <v>1107</v>
      </c>
      <c r="C59" s="123" t="s">
        <v>61</v>
      </c>
      <c r="D59" s="123">
        <v>1107</v>
      </c>
      <c r="E59" s="123">
        <v>7635</v>
      </c>
      <c r="F59" s="123">
        <v>7635</v>
      </c>
      <c r="G59" s="123">
        <v>0</v>
      </c>
      <c r="H59" s="123">
        <v>1107</v>
      </c>
      <c r="J59">
        <f>IF(F59=Issue_Home!$D$13,1,IF(F59&lt;=Issue_Home!$H$13,2,IF(F59&lt;=Issue_Home!$L$13,3,IF(F59&lt;=Issue_Home!$P$13,4,IF(F59&lt;=Issue_Home!$T$13,5,IF(F59&lt;=Issue_Home!$X$13,6,IF(F59=Issue_Home!$Z$13,7)))))))</f>
        <v>1</v>
      </c>
    </row>
    <row r="60" spans="1:10" x14ac:dyDescent="0.3">
      <c r="A60" s="122">
        <v>59</v>
      </c>
      <c r="B60" s="123">
        <v>1116</v>
      </c>
      <c r="C60" s="123" t="s">
        <v>62</v>
      </c>
      <c r="D60" s="123">
        <v>1116</v>
      </c>
      <c r="E60" s="123">
        <v>7635</v>
      </c>
      <c r="F60" s="123">
        <v>7660</v>
      </c>
      <c r="G60" s="123">
        <v>25</v>
      </c>
      <c r="H60" s="123">
        <v>1116</v>
      </c>
      <c r="J60">
        <f>IF(F60=Issue_Home!$D$13,1,IF(F60&lt;=Issue_Home!$H$13,2,IF(F60&lt;=Issue_Home!$L$13,3,IF(F60&lt;=Issue_Home!$P$13,4,IF(F60&lt;=Issue_Home!$T$13,5,IF(F60&lt;=Issue_Home!$X$13,6,IF(F60=Issue_Home!$Z$13,7)))))))</f>
        <v>2</v>
      </c>
    </row>
    <row r="61" spans="1:10" x14ac:dyDescent="0.3">
      <c r="A61" s="122">
        <v>60</v>
      </c>
      <c r="B61" s="123">
        <v>1134</v>
      </c>
      <c r="C61" s="123" t="s">
        <v>63</v>
      </c>
      <c r="D61" s="123">
        <v>1134</v>
      </c>
      <c r="E61" s="123">
        <v>7635</v>
      </c>
      <c r="F61" s="123">
        <v>7635</v>
      </c>
      <c r="G61" s="123">
        <v>0</v>
      </c>
      <c r="H61" s="123">
        <v>1134</v>
      </c>
      <c r="J61">
        <f>IF(F61=Issue_Home!$D$13,1,IF(F61&lt;=Issue_Home!$H$13,2,IF(F61&lt;=Issue_Home!$L$13,3,IF(F61&lt;=Issue_Home!$P$13,4,IF(F61&lt;=Issue_Home!$T$13,5,IF(F61&lt;=Issue_Home!$X$13,6,IF(F61=Issue_Home!$Z$13,7)))))))</f>
        <v>1</v>
      </c>
    </row>
    <row r="62" spans="1:10" x14ac:dyDescent="0.3">
      <c r="A62" s="122">
        <v>61</v>
      </c>
      <c r="B62" s="123">
        <v>1152</v>
      </c>
      <c r="C62" s="123" t="s">
        <v>64</v>
      </c>
      <c r="D62" s="123">
        <v>1152</v>
      </c>
      <c r="E62" s="123">
        <v>7635</v>
      </c>
      <c r="F62" s="123">
        <v>7651</v>
      </c>
      <c r="G62" s="123">
        <v>16</v>
      </c>
      <c r="H62" s="123">
        <v>1152</v>
      </c>
      <c r="J62">
        <f>IF(F62=Issue_Home!$D$13,1,IF(F62&lt;=Issue_Home!$H$13,2,IF(F62&lt;=Issue_Home!$L$13,3,IF(F62&lt;=Issue_Home!$P$13,4,IF(F62&lt;=Issue_Home!$T$13,5,IF(F62&lt;=Issue_Home!$X$13,6,IF(F62=Issue_Home!$Z$13,7)))))))</f>
        <v>2</v>
      </c>
    </row>
    <row r="63" spans="1:10" x14ac:dyDescent="0.3">
      <c r="A63" s="122">
        <v>62</v>
      </c>
      <c r="B63" s="123">
        <v>1197</v>
      </c>
      <c r="C63" s="123" t="s">
        <v>65</v>
      </c>
      <c r="D63" s="123">
        <v>1197</v>
      </c>
      <c r="E63" s="123">
        <v>7635</v>
      </c>
      <c r="F63" s="123">
        <v>7635</v>
      </c>
      <c r="G63" s="123">
        <v>0</v>
      </c>
      <c r="H63" s="123">
        <v>1197</v>
      </c>
      <c r="J63">
        <f>IF(F63=Issue_Home!$D$13,1,IF(F63&lt;=Issue_Home!$H$13,2,IF(F63&lt;=Issue_Home!$L$13,3,IF(F63&lt;=Issue_Home!$P$13,4,IF(F63&lt;=Issue_Home!$T$13,5,IF(F63&lt;=Issue_Home!$X$13,6,IF(F63=Issue_Home!$Z$13,7)))))))</f>
        <v>1</v>
      </c>
    </row>
    <row r="64" spans="1:10" x14ac:dyDescent="0.3">
      <c r="A64" s="122">
        <v>63</v>
      </c>
      <c r="B64" s="123">
        <v>1206</v>
      </c>
      <c r="C64" s="123" t="s">
        <v>66</v>
      </c>
      <c r="D64" s="123">
        <v>1206</v>
      </c>
      <c r="E64" s="123">
        <v>7635</v>
      </c>
      <c r="F64" s="123">
        <v>7635</v>
      </c>
      <c r="G64" s="123">
        <v>0</v>
      </c>
      <c r="H64" s="123">
        <v>1206</v>
      </c>
      <c r="J64">
        <f>IF(F64=Issue_Home!$D$13,1,IF(F64&lt;=Issue_Home!$H$13,2,IF(F64&lt;=Issue_Home!$L$13,3,IF(F64&lt;=Issue_Home!$P$13,4,IF(F64&lt;=Issue_Home!$T$13,5,IF(F64&lt;=Issue_Home!$X$13,6,IF(F64=Issue_Home!$Z$13,7)))))))</f>
        <v>1</v>
      </c>
    </row>
    <row r="65" spans="1:10" x14ac:dyDescent="0.3">
      <c r="A65" s="122">
        <v>64</v>
      </c>
      <c r="B65" s="123">
        <v>1211</v>
      </c>
      <c r="C65" s="123" t="s">
        <v>67</v>
      </c>
      <c r="D65" s="123">
        <v>1211</v>
      </c>
      <c r="E65" s="123">
        <v>7635</v>
      </c>
      <c r="F65" s="123">
        <v>7635</v>
      </c>
      <c r="G65" s="123">
        <v>0</v>
      </c>
      <c r="H65" s="123">
        <v>1211</v>
      </c>
      <c r="J65">
        <f>IF(F65=Issue_Home!$D$13,1,IF(F65&lt;=Issue_Home!$H$13,2,IF(F65&lt;=Issue_Home!$L$13,3,IF(F65&lt;=Issue_Home!$P$13,4,IF(F65&lt;=Issue_Home!$T$13,5,IF(F65&lt;=Issue_Home!$X$13,6,IF(F65=Issue_Home!$Z$13,7)))))))</f>
        <v>1</v>
      </c>
    </row>
    <row r="66" spans="1:10" x14ac:dyDescent="0.3">
      <c r="A66" s="122">
        <v>65</v>
      </c>
      <c r="B66" s="123">
        <v>1215</v>
      </c>
      <c r="C66" s="123" t="s">
        <v>68</v>
      </c>
      <c r="D66" s="123">
        <v>1215</v>
      </c>
      <c r="E66" s="123">
        <v>7635</v>
      </c>
      <c r="F66" s="123">
        <v>7635</v>
      </c>
      <c r="G66" s="123">
        <v>0</v>
      </c>
      <c r="H66" s="123">
        <v>1215</v>
      </c>
      <c r="J66">
        <f>IF(F66=Issue_Home!$D$13,1,IF(F66&lt;=Issue_Home!$H$13,2,IF(F66&lt;=Issue_Home!$L$13,3,IF(F66&lt;=Issue_Home!$P$13,4,IF(F66&lt;=Issue_Home!$T$13,5,IF(F66&lt;=Issue_Home!$X$13,6,IF(F66=Issue_Home!$Z$13,7)))))))</f>
        <v>1</v>
      </c>
    </row>
    <row r="67" spans="1:10" x14ac:dyDescent="0.3">
      <c r="A67" s="122">
        <v>66</v>
      </c>
      <c r="B67" s="123">
        <v>1218</v>
      </c>
      <c r="C67" s="123" t="s">
        <v>69</v>
      </c>
      <c r="D67" s="123">
        <v>1218</v>
      </c>
      <c r="E67" s="123">
        <v>7635</v>
      </c>
      <c r="F67" s="123">
        <v>7728</v>
      </c>
      <c r="G67" s="123">
        <v>93</v>
      </c>
      <c r="H67" s="123">
        <v>1218</v>
      </c>
      <c r="J67">
        <f>IF(F67=Issue_Home!$D$13,1,IF(F67&lt;=Issue_Home!$H$13,2,IF(F67&lt;=Issue_Home!$L$13,3,IF(F67&lt;=Issue_Home!$P$13,4,IF(F67&lt;=Issue_Home!$T$13,5,IF(F67&lt;=Issue_Home!$X$13,6,IF(F67=Issue_Home!$Z$13,7)))))))</f>
        <v>5</v>
      </c>
    </row>
    <row r="68" spans="1:10" x14ac:dyDescent="0.3">
      <c r="A68" s="122">
        <v>67</v>
      </c>
      <c r="B68" s="123">
        <v>1221</v>
      </c>
      <c r="C68" s="123" t="s">
        <v>556</v>
      </c>
      <c r="D68" s="123">
        <v>1221</v>
      </c>
      <c r="E68" s="123">
        <v>7635</v>
      </c>
      <c r="F68" s="123">
        <v>7636</v>
      </c>
      <c r="G68" s="123">
        <v>1</v>
      </c>
      <c r="H68" s="123">
        <v>1221</v>
      </c>
      <c r="J68">
        <f>IF(F68=Issue_Home!$D$13,1,IF(F68&lt;=Issue_Home!$H$13,2,IF(F68&lt;=Issue_Home!$L$13,3,IF(F68&lt;=Issue_Home!$P$13,4,IF(F68&lt;=Issue_Home!$T$13,5,IF(F68&lt;=Issue_Home!$X$13,6,IF(F68=Issue_Home!$Z$13,7)))))))</f>
        <v>2</v>
      </c>
    </row>
    <row r="69" spans="1:10" x14ac:dyDescent="0.3">
      <c r="A69" s="122">
        <v>68</v>
      </c>
      <c r="B69" s="123">
        <v>1233</v>
      </c>
      <c r="C69" s="123" t="s">
        <v>72</v>
      </c>
      <c r="D69" s="123">
        <v>1233</v>
      </c>
      <c r="E69" s="123">
        <v>7635</v>
      </c>
      <c r="F69" s="123">
        <v>7635</v>
      </c>
      <c r="G69" s="123">
        <v>0</v>
      </c>
      <c r="H69" s="123">
        <v>1233</v>
      </c>
      <c r="J69">
        <f>IF(F69=Issue_Home!$D$13,1,IF(F69&lt;=Issue_Home!$H$13,2,IF(F69&lt;=Issue_Home!$L$13,3,IF(F69&lt;=Issue_Home!$P$13,4,IF(F69&lt;=Issue_Home!$T$13,5,IF(F69&lt;=Issue_Home!$X$13,6,IF(F69=Issue_Home!$Z$13,7)))))))</f>
        <v>1</v>
      </c>
    </row>
    <row r="70" spans="1:10" x14ac:dyDescent="0.3">
      <c r="A70" s="122">
        <v>69</v>
      </c>
      <c r="B70" s="123">
        <v>1278</v>
      </c>
      <c r="C70" s="123" t="s">
        <v>73</v>
      </c>
      <c r="D70" s="123">
        <v>1278</v>
      </c>
      <c r="E70" s="123">
        <v>7635</v>
      </c>
      <c r="F70" s="123">
        <v>7646</v>
      </c>
      <c r="G70" s="123">
        <v>11</v>
      </c>
      <c r="H70" s="123">
        <v>1278</v>
      </c>
      <c r="J70">
        <f>IF(F70=Issue_Home!$D$13,1,IF(F70&lt;=Issue_Home!$H$13,2,IF(F70&lt;=Issue_Home!$L$13,3,IF(F70&lt;=Issue_Home!$P$13,4,IF(F70&lt;=Issue_Home!$T$13,5,IF(F70&lt;=Issue_Home!$X$13,6,IF(F70=Issue_Home!$Z$13,7)))))))</f>
        <v>2</v>
      </c>
    </row>
    <row r="71" spans="1:10" x14ac:dyDescent="0.3">
      <c r="A71" s="122">
        <v>70</v>
      </c>
      <c r="B71" s="123">
        <v>1332</v>
      </c>
      <c r="C71" s="123" t="s">
        <v>74</v>
      </c>
      <c r="D71" s="123">
        <v>1332</v>
      </c>
      <c r="E71" s="123">
        <v>7635</v>
      </c>
      <c r="F71" s="123">
        <v>7635</v>
      </c>
      <c r="G71" s="123">
        <v>0</v>
      </c>
      <c r="H71" s="123">
        <v>1332</v>
      </c>
      <c r="J71">
        <f>IF(F71=Issue_Home!$D$13,1,IF(F71&lt;=Issue_Home!$H$13,2,IF(F71&lt;=Issue_Home!$L$13,3,IF(F71&lt;=Issue_Home!$P$13,4,IF(F71&lt;=Issue_Home!$T$13,5,IF(F71&lt;=Issue_Home!$X$13,6,IF(F71=Issue_Home!$Z$13,7)))))))</f>
        <v>1</v>
      </c>
    </row>
    <row r="72" spans="1:10" x14ac:dyDescent="0.3">
      <c r="A72" s="122">
        <v>71</v>
      </c>
      <c r="B72" s="123">
        <v>1337</v>
      </c>
      <c r="C72" s="123" t="s">
        <v>557</v>
      </c>
      <c r="D72" s="123">
        <v>1337</v>
      </c>
      <c r="E72" s="123">
        <v>7635</v>
      </c>
      <c r="F72" s="123">
        <v>7635</v>
      </c>
      <c r="G72" s="123">
        <v>0</v>
      </c>
      <c r="H72" s="123">
        <v>1337</v>
      </c>
      <c r="J72">
        <f>IF(F72=Issue_Home!$D$13,1,IF(F72&lt;=Issue_Home!$H$13,2,IF(F72&lt;=Issue_Home!$L$13,3,IF(F72&lt;=Issue_Home!$P$13,4,IF(F72&lt;=Issue_Home!$T$13,5,IF(F72&lt;=Issue_Home!$X$13,6,IF(F72=Issue_Home!$Z$13,7)))))))</f>
        <v>1</v>
      </c>
    </row>
    <row r="73" spans="1:10" x14ac:dyDescent="0.3">
      <c r="A73" s="122">
        <v>72</v>
      </c>
      <c r="B73" s="123">
        <v>1350</v>
      </c>
      <c r="C73" s="123" t="s">
        <v>76</v>
      </c>
      <c r="D73" s="123">
        <v>1350</v>
      </c>
      <c r="E73" s="123">
        <v>7635</v>
      </c>
      <c r="F73" s="123">
        <v>7635</v>
      </c>
      <c r="G73" s="123">
        <v>0</v>
      </c>
      <c r="H73" s="123">
        <v>1350</v>
      </c>
      <c r="J73">
        <f>IF(F73=Issue_Home!$D$13,1,IF(F73&lt;=Issue_Home!$H$13,2,IF(F73&lt;=Issue_Home!$L$13,3,IF(F73&lt;=Issue_Home!$P$13,4,IF(F73&lt;=Issue_Home!$T$13,5,IF(F73&lt;=Issue_Home!$X$13,6,IF(F73=Issue_Home!$Z$13,7)))))))</f>
        <v>1</v>
      </c>
    </row>
    <row r="74" spans="1:10" x14ac:dyDescent="0.3">
      <c r="A74" s="122">
        <v>73</v>
      </c>
      <c r="B74" s="123">
        <v>1359</v>
      </c>
      <c r="C74" s="123" t="s">
        <v>558</v>
      </c>
      <c r="D74" s="123">
        <v>1359</v>
      </c>
      <c r="E74" s="123">
        <v>7635</v>
      </c>
      <c r="F74" s="123">
        <v>7635</v>
      </c>
      <c r="G74" s="123">
        <v>0</v>
      </c>
      <c r="H74" s="123">
        <v>1359</v>
      </c>
      <c r="J74">
        <f>IF(F74=Issue_Home!$D$13,1,IF(F74&lt;=Issue_Home!$H$13,2,IF(F74&lt;=Issue_Home!$L$13,3,IF(F74&lt;=Issue_Home!$P$13,4,IF(F74&lt;=Issue_Home!$T$13,5,IF(F74&lt;=Issue_Home!$X$13,6,IF(F74=Issue_Home!$Z$13,7)))))))</f>
        <v>1</v>
      </c>
    </row>
    <row r="75" spans="1:10" x14ac:dyDescent="0.3">
      <c r="A75" s="122">
        <v>74</v>
      </c>
      <c r="B75" s="123">
        <v>1368</v>
      </c>
      <c r="C75" s="123" t="s">
        <v>77</v>
      </c>
      <c r="D75" s="123">
        <v>1368</v>
      </c>
      <c r="E75" s="123">
        <v>7635</v>
      </c>
      <c r="F75" s="123">
        <v>7635</v>
      </c>
      <c r="G75" s="123">
        <v>0</v>
      </c>
      <c r="H75" s="123">
        <v>1368</v>
      </c>
      <c r="J75">
        <f>IF(F75=Issue_Home!$D$13,1,IF(F75&lt;=Issue_Home!$H$13,2,IF(F75&lt;=Issue_Home!$L$13,3,IF(F75&lt;=Issue_Home!$P$13,4,IF(F75&lt;=Issue_Home!$T$13,5,IF(F75&lt;=Issue_Home!$X$13,6,IF(F75=Issue_Home!$Z$13,7)))))))</f>
        <v>1</v>
      </c>
    </row>
    <row r="76" spans="1:10" x14ac:dyDescent="0.3">
      <c r="A76" s="122">
        <v>75</v>
      </c>
      <c r="B76" s="123">
        <v>1413</v>
      </c>
      <c r="C76" s="123" t="s">
        <v>78</v>
      </c>
      <c r="D76" s="123">
        <v>1413</v>
      </c>
      <c r="E76" s="123">
        <v>7635</v>
      </c>
      <c r="F76" s="123">
        <v>7747</v>
      </c>
      <c r="G76" s="123">
        <v>112</v>
      </c>
      <c r="H76" s="123">
        <v>1413</v>
      </c>
      <c r="J76">
        <f>IF(F76=Issue_Home!$D$13,1,IF(F76&lt;=Issue_Home!$H$13,2,IF(F76&lt;=Issue_Home!$L$13,3,IF(F76&lt;=Issue_Home!$P$13,4,IF(F76&lt;=Issue_Home!$T$13,5,IF(F76&lt;=Issue_Home!$X$13,6,IF(F76=Issue_Home!$Z$13,7)))))))</f>
        <v>5</v>
      </c>
    </row>
    <row r="77" spans="1:10" x14ac:dyDescent="0.3">
      <c r="A77" s="122">
        <v>76</v>
      </c>
      <c r="B77" s="123">
        <v>1431</v>
      </c>
      <c r="C77" s="123" t="s">
        <v>79</v>
      </c>
      <c r="D77" s="123">
        <v>1431</v>
      </c>
      <c r="E77" s="123">
        <v>7635</v>
      </c>
      <c r="F77" s="123">
        <v>7647</v>
      </c>
      <c r="G77" s="123">
        <v>12</v>
      </c>
      <c r="H77" s="123">
        <v>1431</v>
      </c>
      <c r="J77">
        <f>IF(F77=Issue_Home!$D$13,1,IF(F77&lt;=Issue_Home!$H$13,2,IF(F77&lt;=Issue_Home!$L$13,3,IF(F77&lt;=Issue_Home!$P$13,4,IF(F77&lt;=Issue_Home!$T$13,5,IF(F77&lt;=Issue_Home!$X$13,6,IF(F77=Issue_Home!$Z$13,7)))))))</f>
        <v>2</v>
      </c>
    </row>
    <row r="78" spans="1:10" x14ac:dyDescent="0.3">
      <c r="A78" s="122">
        <v>77</v>
      </c>
      <c r="B78" s="123">
        <v>1476</v>
      </c>
      <c r="C78" s="123" t="s">
        <v>80</v>
      </c>
      <c r="D78" s="123">
        <v>1476</v>
      </c>
      <c r="E78" s="123">
        <v>7635</v>
      </c>
      <c r="F78" s="123">
        <v>7669</v>
      </c>
      <c r="G78" s="123">
        <v>34</v>
      </c>
      <c r="H78" s="123">
        <v>1476</v>
      </c>
      <c r="J78">
        <f>IF(F78=Issue_Home!$D$13,1,IF(F78&lt;=Issue_Home!$H$13,2,IF(F78&lt;=Issue_Home!$L$13,3,IF(F78&lt;=Issue_Home!$P$13,4,IF(F78&lt;=Issue_Home!$T$13,5,IF(F78&lt;=Issue_Home!$X$13,6,IF(F78=Issue_Home!$Z$13,7)))))))</f>
        <v>3</v>
      </c>
    </row>
    <row r="79" spans="1:10" x14ac:dyDescent="0.3">
      <c r="A79" s="122">
        <v>78</v>
      </c>
      <c r="B79" s="123">
        <v>1503</v>
      </c>
      <c r="C79" s="123" t="s">
        <v>81</v>
      </c>
      <c r="D79" s="123">
        <v>1503</v>
      </c>
      <c r="E79" s="123">
        <v>7635</v>
      </c>
      <c r="F79" s="123">
        <v>7635</v>
      </c>
      <c r="G79" s="123">
        <v>0</v>
      </c>
      <c r="H79" s="123">
        <v>1503</v>
      </c>
      <c r="J79">
        <f>IF(F79=Issue_Home!$D$13,1,IF(F79&lt;=Issue_Home!$H$13,2,IF(F79&lt;=Issue_Home!$L$13,3,IF(F79&lt;=Issue_Home!$P$13,4,IF(F79&lt;=Issue_Home!$T$13,5,IF(F79&lt;=Issue_Home!$X$13,6,IF(F79=Issue_Home!$Z$13,7)))))))</f>
        <v>1</v>
      </c>
    </row>
    <row r="80" spans="1:10" x14ac:dyDescent="0.3">
      <c r="A80" s="122">
        <v>79</v>
      </c>
      <c r="B80" s="123">
        <v>1576</v>
      </c>
      <c r="C80" s="123" t="s">
        <v>82</v>
      </c>
      <c r="D80" s="123">
        <v>1576</v>
      </c>
      <c r="E80" s="123">
        <v>7635</v>
      </c>
      <c r="F80" s="123">
        <v>7635</v>
      </c>
      <c r="G80" s="123">
        <v>0</v>
      </c>
      <c r="H80" s="123">
        <v>1576</v>
      </c>
      <c r="J80">
        <f>IF(F80=Issue_Home!$D$13,1,IF(F80&lt;=Issue_Home!$H$13,2,IF(F80&lt;=Issue_Home!$L$13,3,IF(F80&lt;=Issue_Home!$P$13,4,IF(F80&lt;=Issue_Home!$T$13,5,IF(F80&lt;=Issue_Home!$X$13,6,IF(F80=Issue_Home!$Z$13,7)))))))</f>
        <v>1</v>
      </c>
    </row>
    <row r="81" spans="1:10" x14ac:dyDescent="0.3">
      <c r="A81" s="122">
        <v>80</v>
      </c>
      <c r="B81" s="123">
        <v>1602</v>
      </c>
      <c r="C81" s="123" t="s">
        <v>83</v>
      </c>
      <c r="D81" s="123">
        <v>1602</v>
      </c>
      <c r="E81" s="123">
        <v>7635</v>
      </c>
      <c r="F81" s="123">
        <v>7635</v>
      </c>
      <c r="G81" s="123">
        <v>0</v>
      </c>
      <c r="H81" s="123">
        <v>1602</v>
      </c>
      <c r="J81">
        <f>IF(F81=Issue_Home!$D$13,1,IF(F81&lt;=Issue_Home!$H$13,2,IF(F81&lt;=Issue_Home!$L$13,3,IF(F81&lt;=Issue_Home!$P$13,4,IF(F81&lt;=Issue_Home!$T$13,5,IF(F81&lt;=Issue_Home!$X$13,6,IF(F81=Issue_Home!$Z$13,7)))))))</f>
        <v>1</v>
      </c>
    </row>
    <row r="82" spans="1:10" x14ac:dyDescent="0.3">
      <c r="A82" s="122">
        <v>81</v>
      </c>
      <c r="B82" s="123">
        <v>1611</v>
      </c>
      <c r="C82" s="123" t="s">
        <v>84</v>
      </c>
      <c r="D82" s="123">
        <v>1611</v>
      </c>
      <c r="E82" s="123">
        <v>7635</v>
      </c>
      <c r="F82" s="123">
        <v>7635</v>
      </c>
      <c r="G82" s="123">
        <v>0</v>
      </c>
      <c r="H82" s="123">
        <v>1611</v>
      </c>
      <c r="J82">
        <f>IF(F82=Issue_Home!$D$13,1,IF(F82&lt;=Issue_Home!$H$13,2,IF(F82&lt;=Issue_Home!$L$13,3,IF(F82&lt;=Issue_Home!$P$13,4,IF(F82&lt;=Issue_Home!$T$13,5,IF(F82&lt;=Issue_Home!$X$13,6,IF(F82=Issue_Home!$Z$13,7)))))))</f>
        <v>1</v>
      </c>
    </row>
    <row r="83" spans="1:10" x14ac:dyDescent="0.3">
      <c r="A83" s="122">
        <v>82</v>
      </c>
      <c r="B83" s="123">
        <v>1619</v>
      </c>
      <c r="C83" s="123" t="s">
        <v>85</v>
      </c>
      <c r="D83" s="123">
        <v>1619</v>
      </c>
      <c r="E83" s="123">
        <v>7635</v>
      </c>
      <c r="F83" s="123">
        <v>7635</v>
      </c>
      <c r="G83" s="123">
        <v>0</v>
      </c>
      <c r="H83" s="123">
        <v>1619</v>
      </c>
      <c r="J83">
        <f>IF(F83=Issue_Home!$D$13,1,IF(F83&lt;=Issue_Home!$H$13,2,IF(F83&lt;=Issue_Home!$L$13,3,IF(F83&lt;=Issue_Home!$P$13,4,IF(F83&lt;=Issue_Home!$T$13,5,IF(F83&lt;=Issue_Home!$X$13,6,IF(F83=Issue_Home!$Z$13,7)))))))</f>
        <v>1</v>
      </c>
    </row>
    <row r="84" spans="1:10" x14ac:dyDescent="0.3">
      <c r="A84" s="122">
        <v>83</v>
      </c>
      <c r="B84" s="123">
        <v>1638</v>
      </c>
      <c r="C84" s="123" t="s">
        <v>559</v>
      </c>
      <c r="D84" s="123">
        <v>1638</v>
      </c>
      <c r="E84" s="123">
        <v>7635</v>
      </c>
      <c r="F84" s="123">
        <v>7635</v>
      </c>
      <c r="G84" s="123">
        <v>0</v>
      </c>
      <c r="H84" s="123">
        <v>1638</v>
      </c>
      <c r="J84">
        <f>IF(F84=Issue_Home!$D$13,1,IF(F84&lt;=Issue_Home!$H$13,2,IF(F84&lt;=Issue_Home!$L$13,3,IF(F84&lt;=Issue_Home!$P$13,4,IF(F84&lt;=Issue_Home!$T$13,5,IF(F84&lt;=Issue_Home!$X$13,6,IF(F84=Issue_Home!$Z$13,7)))))))</f>
        <v>1</v>
      </c>
    </row>
    <row r="85" spans="1:10" x14ac:dyDescent="0.3">
      <c r="A85" s="122">
        <v>84</v>
      </c>
      <c r="B85" s="123">
        <v>1675</v>
      </c>
      <c r="C85" s="123" t="s">
        <v>87</v>
      </c>
      <c r="D85" s="123">
        <v>1675</v>
      </c>
      <c r="E85" s="123">
        <v>7635</v>
      </c>
      <c r="F85" s="123">
        <v>7775</v>
      </c>
      <c r="G85" s="123">
        <v>140</v>
      </c>
      <c r="H85" s="123">
        <v>1675</v>
      </c>
      <c r="J85">
        <f>IF(F85=Issue_Home!$D$13,1,IF(F85&lt;=Issue_Home!$H$13,2,IF(F85&lt;=Issue_Home!$L$13,3,IF(F85&lt;=Issue_Home!$P$13,4,IF(F85&lt;=Issue_Home!$T$13,5,IF(F85&lt;=Issue_Home!$X$13,6,IF(F85=Issue_Home!$Z$13,7)))))))</f>
        <v>7</v>
      </c>
    </row>
    <row r="86" spans="1:10" x14ac:dyDescent="0.3">
      <c r="A86" s="122">
        <v>85</v>
      </c>
      <c r="B86" s="123">
        <v>1701</v>
      </c>
      <c r="C86" s="123" t="s">
        <v>88</v>
      </c>
      <c r="D86" s="123">
        <v>1701</v>
      </c>
      <c r="E86" s="123">
        <v>7635</v>
      </c>
      <c r="F86" s="123">
        <v>7635</v>
      </c>
      <c r="G86" s="123">
        <v>0</v>
      </c>
      <c r="H86" s="123">
        <v>1701</v>
      </c>
      <c r="J86">
        <f>IF(F86=Issue_Home!$D$13,1,IF(F86&lt;=Issue_Home!$H$13,2,IF(F86&lt;=Issue_Home!$L$13,3,IF(F86&lt;=Issue_Home!$P$13,4,IF(F86&lt;=Issue_Home!$T$13,5,IF(F86&lt;=Issue_Home!$X$13,6,IF(F86=Issue_Home!$Z$13,7)))))))</f>
        <v>1</v>
      </c>
    </row>
    <row r="87" spans="1:10" x14ac:dyDescent="0.3">
      <c r="A87" s="122">
        <v>86</v>
      </c>
      <c r="B87" s="123">
        <v>1719</v>
      </c>
      <c r="C87" s="123" t="s">
        <v>89</v>
      </c>
      <c r="D87" s="123">
        <v>1719</v>
      </c>
      <c r="E87" s="123">
        <v>7635</v>
      </c>
      <c r="F87" s="123">
        <v>7635</v>
      </c>
      <c r="G87" s="123">
        <v>0</v>
      </c>
      <c r="H87" s="123">
        <v>1719</v>
      </c>
      <c r="J87">
        <f>IF(F87=Issue_Home!$D$13,1,IF(F87&lt;=Issue_Home!$H$13,2,IF(F87&lt;=Issue_Home!$L$13,3,IF(F87&lt;=Issue_Home!$P$13,4,IF(F87&lt;=Issue_Home!$T$13,5,IF(F87&lt;=Issue_Home!$X$13,6,IF(F87=Issue_Home!$Z$13,7)))))))</f>
        <v>1</v>
      </c>
    </row>
    <row r="88" spans="1:10" x14ac:dyDescent="0.3">
      <c r="A88" s="122">
        <v>87</v>
      </c>
      <c r="B88" s="123">
        <v>1737</v>
      </c>
      <c r="C88" s="123" t="s">
        <v>560</v>
      </c>
      <c r="D88" s="123">
        <v>1737</v>
      </c>
      <c r="E88" s="123">
        <v>7635</v>
      </c>
      <c r="F88" s="123">
        <v>7668</v>
      </c>
      <c r="G88" s="123">
        <v>33</v>
      </c>
      <c r="H88" s="123">
        <v>1737</v>
      </c>
      <c r="J88">
        <f>IF(F88=Issue_Home!$D$13,1,IF(F88&lt;=Issue_Home!$H$13,2,IF(F88&lt;=Issue_Home!$L$13,3,IF(F88&lt;=Issue_Home!$P$13,4,IF(F88&lt;=Issue_Home!$T$13,5,IF(F88&lt;=Issue_Home!$X$13,6,IF(F88=Issue_Home!$Z$13,7)))))))</f>
        <v>3</v>
      </c>
    </row>
    <row r="89" spans="1:10" x14ac:dyDescent="0.3">
      <c r="A89" s="122">
        <v>88</v>
      </c>
      <c r="B89" s="123">
        <v>1782</v>
      </c>
      <c r="C89" s="123" t="s">
        <v>91</v>
      </c>
      <c r="D89" s="123">
        <v>1782</v>
      </c>
      <c r="E89" s="123">
        <v>7635</v>
      </c>
      <c r="F89" s="123">
        <v>7635</v>
      </c>
      <c r="G89" s="123">
        <v>0</v>
      </c>
      <c r="H89" s="123">
        <v>1782</v>
      </c>
      <c r="J89">
        <f>IF(F89=Issue_Home!$D$13,1,IF(F89&lt;=Issue_Home!$H$13,2,IF(F89&lt;=Issue_Home!$L$13,3,IF(F89&lt;=Issue_Home!$P$13,4,IF(F89&lt;=Issue_Home!$T$13,5,IF(F89&lt;=Issue_Home!$X$13,6,IF(F89=Issue_Home!$Z$13,7)))))))</f>
        <v>1</v>
      </c>
    </row>
    <row r="90" spans="1:10" x14ac:dyDescent="0.3">
      <c r="A90" s="122">
        <v>89</v>
      </c>
      <c r="B90" s="123">
        <v>1791</v>
      </c>
      <c r="C90" s="123" t="s">
        <v>92</v>
      </c>
      <c r="D90" s="123">
        <v>1791</v>
      </c>
      <c r="E90" s="123">
        <v>7635</v>
      </c>
      <c r="F90" s="123">
        <v>7635</v>
      </c>
      <c r="G90" s="123">
        <v>0</v>
      </c>
      <c r="H90" s="123">
        <v>1791</v>
      </c>
      <c r="J90">
        <f>IF(F90=Issue_Home!$D$13,1,IF(F90&lt;=Issue_Home!$H$13,2,IF(F90&lt;=Issue_Home!$L$13,3,IF(F90&lt;=Issue_Home!$P$13,4,IF(F90&lt;=Issue_Home!$T$13,5,IF(F90&lt;=Issue_Home!$X$13,6,IF(F90=Issue_Home!$Z$13,7)))))))</f>
        <v>1</v>
      </c>
    </row>
    <row r="91" spans="1:10" x14ac:dyDescent="0.3">
      <c r="A91" s="122">
        <v>90</v>
      </c>
      <c r="B91" s="123">
        <v>1863</v>
      </c>
      <c r="C91" s="123" t="s">
        <v>93</v>
      </c>
      <c r="D91" s="123">
        <v>1863</v>
      </c>
      <c r="E91" s="123">
        <v>7635</v>
      </c>
      <c r="F91" s="123">
        <v>7635</v>
      </c>
      <c r="G91" s="123">
        <v>0</v>
      </c>
      <c r="H91" s="123">
        <v>1863</v>
      </c>
      <c r="J91">
        <f>IF(F91=Issue_Home!$D$13,1,IF(F91&lt;=Issue_Home!$H$13,2,IF(F91&lt;=Issue_Home!$L$13,3,IF(F91&lt;=Issue_Home!$P$13,4,IF(F91&lt;=Issue_Home!$T$13,5,IF(F91&lt;=Issue_Home!$X$13,6,IF(F91=Issue_Home!$Z$13,7)))))))</f>
        <v>1</v>
      </c>
    </row>
    <row r="92" spans="1:10" x14ac:dyDescent="0.3">
      <c r="A92" s="122">
        <v>91</v>
      </c>
      <c r="B92" s="123">
        <v>1908</v>
      </c>
      <c r="C92" s="123" t="s">
        <v>94</v>
      </c>
      <c r="D92" s="123">
        <v>1908</v>
      </c>
      <c r="E92" s="123">
        <v>7635</v>
      </c>
      <c r="F92" s="123">
        <v>7635</v>
      </c>
      <c r="G92" s="123">
        <v>0</v>
      </c>
      <c r="H92" s="123">
        <v>1908</v>
      </c>
      <c r="J92">
        <f>IF(F92=Issue_Home!$D$13,1,IF(F92&lt;=Issue_Home!$H$13,2,IF(F92&lt;=Issue_Home!$L$13,3,IF(F92&lt;=Issue_Home!$P$13,4,IF(F92&lt;=Issue_Home!$T$13,5,IF(F92&lt;=Issue_Home!$X$13,6,IF(F92=Issue_Home!$Z$13,7)))))))</f>
        <v>1</v>
      </c>
    </row>
    <row r="93" spans="1:10" x14ac:dyDescent="0.3">
      <c r="A93" s="122">
        <v>92</v>
      </c>
      <c r="B93" s="123">
        <v>1917</v>
      </c>
      <c r="C93" s="123" t="s">
        <v>41</v>
      </c>
      <c r="D93" s="123">
        <v>1917</v>
      </c>
      <c r="E93" s="123">
        <v>7635</v>
      </c>
      <c r="F93" s="123">
        <v>7635</v>
      </c>
      <c r="G93" s="123">
        <v>0</v>
      </c>
      <c r="H93" s="123">
        <v>1917</v>
      </c>
      <c r="J93">
        <f>IF(F93=Issue_Home!$D$13,1,IF(F93&lt;=Issue_Home!$H$13,2,IF(F93&lt;=Issue_Home!$L$13,3,IF(F93&lt;=Issue_Home!$P$13,4,IF(F93&lt;=Issue_Home!$T$13,5,IF(F93&lt;=Issue_Home!$X$13,6,IF(F93=Issue_Home!$Z$13,7)))))))</f>
        <v>1</v>
      </c>
    </row>
    <row r="94" spans="1:10" x14ac:dyDescent="0.3">
      <c r="A94" s="122">
        <v>93</v>
      </c>
      <c r="B94" s="123">
        <v>1926</v>
      </c>
      <c r="C94" s="123" t="s">
        <v>95</v>
      </c>
      <c r="D94" s="123">
        <v>1926</v>
      </c>
      <c r="E94" s="123">
        <v>7635</v>
      </c>
      <c r="F94" s="123">
        <v>7646</v>
      </c>
      <c r="G94" s="123">
        <v>11</v>
      </c>
      <c r="H94" s="123">
        <v>1926</v>
      </c>
      <c r="J94">
        <f>IF(F94=Issue_Home!$D$13,1,IF(F94&lt;=Issue_Home!$H$13,2,IF(F94&lt;=Issue_Home!$L$13,3,IF(F94&lt;=Issue_Home!$P$13,4,IF(F94&lt;=Issue_Home!$T$13,5,IF(F94&lt;=Issue_Home!$X$13,6,IF(F94=Issue_Home!$Z$13,7)))))))</f>
        <v>2</v>
      </c>
    </row>
    <row r="95" spans="1:10" x14ac:dyDescent="0.3">
      <c r="A95" s="122">
        <v>94</v>
      </c>
      <c r="B95" s="123">
        <v>1935</v>
      </c>
      <c r="C95" s="123" t="s">
        <v>293</v>
      </c>
      <c r="D95" s="123">
        <v>6536</v>
      </c>
      <c r="E95" s="123">
        <v>7635</v>
      </c>
      <c r="F95" s="123">
        <v>7682</v>
      </c>
      <c r="G95" s="123">
        <v>47</v>
      </c>
      <c r="H95" s="123">
        <v>6536</v>
      </c>
      <c r="J95">
        <f>IF(F95=Issue_Home!$D$13,1,IF(F95&lt;=Issue_Home!$H$13,2,IF(F95&lt;=Issue_Home!$L$13,3,IF(F95&lt;=Issue_Home!$P$13,4,IF(F95&lt;=Issue_Home!$T$13,5,IF(F95&lt;=Issue_Home!$X$13,6,IF(F95=Issue_Home!$Z$13,7)))))))</f>
        <v>3</v>
      </c>
    </row>
    <row r="96" spans="1:10" x14ac:dyDescent="0.3">
      <c r="A96" s="122">
        <v>95</v>
      </c>
      <c r="B96" s="123">
        <v>1944</v>
      </c>
      <c r="C96" s="123" t="s">
        <v>96</v>
      </c>
      <c r="D96" s="123">
        <v>1944</v>
      </c>
      <c r="E96" s="123">
        <v>7635</v>
      </c>
      <c r="F96" s="123">
        <v>7718</v>
      </c>
      <c r="G96" s="123">
        <v>83</v>
      </c>
      <c r="H96" s="123">
        <v>1944</v>
      </c>
      <c r="J96">
        <f>IF(F96=Issue_Home!$D$13,1,IF(F96&lt;=Issue_Home!$H$13,2,IF(F96&lt;=Issue_Home!$L$13,3,IF(F96&lt;=Issue_Home!$P$13,4,IF(F96&lt;=Issue_Home!$T$13,5,IF(F96&lt;=Issue_Home!$X$13,6,IF(F96=Issue_Home!$Z$13,7)))))))</f>
        <v>4</v>
      </c>
    </row>
    <row r="97" spans="1:10" x14ac:dyDescent="0.3">
      <c r="A97" s="122">
        <v>96</v>
      </c>
      <c r="B97" s="123">
        <v>1953</v>
      </c>
      <c r="C97" s="123" t="s">
        <v>97</v>
      </c>
      <c r="D97" s="123">
        <v>1953</v>
      </c>
      <c r="E97" s="123">
        <v>7635</v>
      </c>
      <c r="F97" s="123">
        <v>7635</v>
      </c>
      <c r="G97" s="123">
        <v>0</v>
      </c>
      <c r="H97" s="123">
        <v>1953</v>
      </c>
      <c r="J97">
        <f>IF(F97=Issue_Home!$D$13,1,IF(F97&lt;=Issue_Home!$H$13,2,IF(F97&lt;=Issue_Home!$L$13,3,IF(F97&lt;=Issue_Home!$P$13,4,IF(F97&lt;=Issue_Home!$T$13,5,IF(F97&lt;=Issue_Home!$X$13,6,IF(F97=Issue_Home!$Z$13,7)))))))</f>
        <v>1</v>
      </c>
    </row>
    <row r="98" spans="1:10" x14ac:dyDescent="0.3">
      <c r="A98" s="122">
        <v>97</v>
      </c>
      <c r="B98" s="123">
        <v>1963</v>
      </c>
      <c r="C98" s="123" t="s">
        <v>98</v>
      </c>
      <c r="D98" s="123">
        <v>1963</v>
      </c>
      <c r="E98" s="123">
        <v>7635</v>
      </c>
      <c r="F98" s="123">
        <v>7635</v>
      </c>
      <c r="G98" s="123">
        <v>0</v>
      </c>
      <c r="H98" s="123">
        <v>1963</v>
      </c>
      <c r="J98">
        <f>IF(F98=Issue_Home!$D$13,1,IF(F98&lt;=Issue_Home!$H$13,2,IF(F98&lt;=Issue_Home!$L$13,3,IF(F98&lt;=Issue_Home!$P$13,4,IF(F98&lt;=Issue_Home!$T$13,5,IF(F98&lt;=Issue_Home!$X$13,6,IF(F98=Issue_Home!$Z$13,7)))))))</f>
        <v>1</v>
      </c>
    </row>
    <row r="99" spans="1:10" x14ac:dyDescent="0.3">
      <c r="A99" s="122">
        <v>98</v>
      </c>
      <c r="B99" s="123">
        <v>1965</v>
      </c>
      <c r="C99" s="123" t="s">
        <v>104</v>
      </c>
      <c r="D99" s="123">
        <v>1965</v>
      </c>
      <c r="E99" s="123">
        <v>7635</v>
      </c>
      <c r="F99" s="123">
        <v>7635</v>
      </c>
      <c r="G99" s="123">
        <v>0</v>
      </c>
      <c r="H99" s="123">
        <v>1965</v>
      </c>
      <c r="J99">
        <f>IF(F99=Issue_Home!$D$13,1,IF(F99&lt;=Issue_Home!$H$13,2,IF(F99&lt;=Issue_Home!$L$13,3,IF(F99&lt;=Issue_Home!$P$13,4,IF(F99&lt;=Issue_Home!$T$13,5,IF(F99&lt;=Issue_Home!$X$13,6,IF(F99=Issue_Home!$Z$13,7)))))))</f>
        <v>1</v>
      </c>
    </row>
    <row r="100" spans="1:10" x14ac:dyDescent="0.3">
      <c r="A100" s="122">
        <v>99</v>
      </c>
      <c r="B100" s="123">
        <v>1970</v>
      </c>
      <c r="C100" s="123" t="s">
        <v>102</v>
      </c>
      <c r="D100" s="123">
        <v>1970</v>
      </c>
      <c r="E100" s="123">
        <v>7635</v>
      </c>
      <c r="F100" s="123">
        <v>7635</v>
      </c>
      <c r="G100" s="123">
        <v>0</v>
      </c>
      <c r="H100" s="123">
        <v>1970</v>
      </c>
      <c r="J100">
        <f>IF(F100=Issue_Home!$D$13,1,IF(F100&lt;=Issue_Home!$H$13,2,IF(F100&lt;=Issue_Home!$L$13,3,IF(F100&lt;=Issue_Home!$P$13,4,IF(F100&lt;=Issue_Home!$T$13,5,IF(F100&lt;=Issue_Home!$X$13,6,IF(F100=Issue_Home!$Z$13,7)))))))</f>
        <v>1</v>
      </c>
    </row>
    <row r="101" spans="1:10" x14ac:dyDescent="0.3">
      <c r="A101" s="122">
        <v>100</v>
      </c>
      <c r="B101" s="123">
        <v>1972</v>
      </c>
      <c r="C101" s="123" t="s">
        <v>103</v>
      </c>
      <c r="D101" s="123">
        <v>1972</v>
      </c>
      <c r="E101" s="123">
        <v>7635</v>
      </c>
      <c r="F101" s="123">
        <v>7635</v>
      </c>
      <c r="G101" s="123">
        <v>0</v>
      </c>
      <c r="H101" s="123">
        <v>1972</v>
      </c>
      <c r="J101">
        <f>IF(F101=Issue_Home!$D$13,1,IF(F101&lt;=Issue_Home!$H$13,2,IF(F101&lt;=Issue_Home!$L$13,3,IF(F101&lt;=Issue_Home!$P$13,4,IF(F101&lt;=Issue_Home!$T$13,5,IF(F101&lt;=Issue_Home!$X$13,6,IF(F101=Issue_Home!$Z$13,7)))))))</f>
        <v>1</v>
      </c>
    </row>
    <row r="102" spans="1:10" x14ac:dyDescent="0.3">
      <c r="A102" s="122">
        <v>101</v>
      </c>
      <c r="B102" s="123">
        <v>1975</v>
      </c>
      <c r="C102" s="123" t="s">
        <v>246</v>
      </c>
      <c r="D102" s="123">
        <v>1975</v>
      </c>
      <c r="E102" s="123">
        <v>7635</v>
      </c>
      <c r="F102" s="123">
        <v>7635</v>
      </c>
      <c r="G102" s="123">
        <v>0</v>
      </c>
      <c r="H102" s="123">
        <v>1975</v>
      </c>
      <c r="J102">
        <f>IF(F102=Issue_Home!$D$13,1,IF(F102&lt;=Issue_Home!$H$13,2,IF(F102&lt;=Issue_Home!$L$13,3,IF(F102&lt;=Issue_Home!$P$13,4,IF(F102&lt;=Issue_Home!$T$13,5,IF(F102&lt;=Issue_Home!$X$13,6,IF(F102=Issue_Home!$Z$13,7)))))))</f>
        <v>1</v>
      </c>
    </row>
    <row r="103" spans="1:10" x14ac:dyDescent="0.3">
      <c r="A103" s="122">
        <v>102</v>
      </c>
      <c r="B103" s="123">
        <v>1989</v>
      </c>
      <c r="C103" s="123" t="s">
        <v>105</v>
      </c>
      <c r="D103" s="123">
        <v>1989</v>
      </c>
      <c r="E103" s="123">
        <v>7635</v>
      </c>
      <c r="F103" s="123">
        <v>7635</v>
      </c>
      <c r="G103" s="123">
        <v>0</v>
      </c>
      <c r="H103" s="123">
        <v>1989</v>
      </c>
      <c r="J103">
        <f>IF(F103=Issue_Home!$D$13,1,IF(F103&lt;=Issue_Home!$H$13,2,IF(F103&lt;=Issue_Home!$L$13,3,IF(F103&lt;=Issue_Home!$P$13,4,IF(F103&lt;=Issue_Home!$T$13,5,IF(F103&lt;=Issue_Home!$X$13,6,IF(F103=Issue_Home!$Z$13,7)))))))</f>
        <v>1</v>
      </c>
    </row>
    <row r="104" spans="1:10" x14ac:dyDescent="0.3">
      <c r="A104" s="122">
        <v>103</v>
      </c>
      <c r="B104" s="123">
        <v>2007</v>
      </c>
      <c r="C104" s="123" t="s">
        <v>106</v>
      </c>
      <c r="D104" s="123">
        <v>2007</v>
      </c>
      <c r="E104" s="123">
        <v>7635</v>
      </c>
      <c r="F104" s="123">
        <v>7635</v>
      </c>
      <c r="G104" s="123">
        <v>0</v>
      </c>
      <c r="H104" s="123">
        <v>2007</v>
      </c>
      <c r="J104">
        <f>IF(F104=Issue_Home!$D$13,1,IF(F104&lt;=Issue_Home!$H$13,2,IF(F104&lt;=Issue_Home!$L$13,3,IF(F104&lt;=Issue_Home!$P$13,4,IF(F104&lt;=Issue_Home!$T$13,5,IF(F104&lt;=Issue_Home!$X$13,6,IF(F104=Issue_Home!$Z$13,7)))))))</f>
        <v>1</v>
      </c>
    </row>
    <row r="105" spans="1:10" x14ac:dyDescent="0.3">
      <c r="A105" s="122">
        <v>104</v>
      </c>
      <c r="B105" s="123">
        <v>2088</v>
      </c>
      <c r="C105" s="123" t="s">
        <v>107</v>
      </c>
      <c r="D105" s="123">
        <v>2088</v>
      </c>
      <c r="E105" s="123">
        <v>7635</v>
      </c>
      <c r="F105" s="123">
        <v>7723</v>
      </c>
      <c r="G105" s="123">
        <v>88</v>
      </c>
      <c r="H105" s="123">
        <v>2088</v>
      </c>
      <c r="J105">
        <f>IF(F105=Issue_Home!$D$13,1,IF(F105&lt;=Issue_Home!$H$13,2,IF(F105&lt;=Issue_Home!$L$13,3,IF(F105&lt;=Issue_Home!$P$13,4,IF(F105&lt;=Issue_Home!$T$13,5,IF(F105&lt;=Issue_Home!$X$13,6,IF(F105=Issue_Home!$Z$13,7)))))))</f>
        <v>5</v>
      </c>
    </row>
    <row r="106" spans="1:10" x14ac:dyDescent="0.3">
      <c r="A106" s="122">
        <v>105</v>
      </c>
      <c r="B106" s="123">
        <v>2097</v>
      </c>
      <c r="C106" s="123" t="s">
        <v>108</v>
      </c>
      <c r="D106" s="123">
        <v>2097</v>
      </c>
      <c r="E106" s="123">
        <v>7635</v>
      </c>
      <c r="F106" s="123">
        <v>7673</v>
      </c>
      <c r="G106" s="123">
        <v>38</v>
      </c>
      <c r="H106" s="123">
        <v>2097</v>
      </c>
      <c r="J106">
        <f>IF(F106=Issue_Home!$D$13,1,IF(F106&lt;=Issue_Home!$H$13,2,IF(F106&lt;=Issue_Home!$L$13,3,IF(F106&lt;=Issue_Home!$P$13,4,IF(F106&lt;=Issue_Home!$T$13,5,IF(F106&lt;=Issue_Home!$X$13,6,IF(F106=Issue_Home!$Z$13,7)))))))</f>
        <v>3</v>
      </c>
    </row>
    <row r="107" spans="1:10" x14ac:dyDescent="0.3">
      <c r="A107" s="122">
        <v>106</v>
      </c>
      <c r="B107" s="123">
        <v>2113</v>
      </c>
      <c r="C107" s="123" t="s">
        <v>109</v>
      </c>
      <c r="D107" s="123">
        <v>2113</v>
      </c>
      <c r="E107" s="123">
        <v>7635</v>
      </c>
      <c r="F107" s="123">
        <v>7635</v>
      </c>
      <c r="G107" s="123">
        <v>0</v>
      </c>
      <c r="H107" s="123">
        <v>2113</v>
      </c>
      <c r="J107">
        <f>IF(F107=Issue_Home!$D$13,1,IF(F107&lt;=Issue_Home!$H$13,2,IF(F107&lt;=Issue_Home!$L$13,3,IF(F107&lt;=Issue_Home!$P$13,4,IF(F107&lt;=Issue_Home!$T$13,5,IF(F107&lt;=Issue_Home!$X$13,6,IF(F107=Issue_Home!$Z$13,7)))))))</f>
        <v>1</v>
      </c>
    </row>
    <row r="108" spans="1:10" x14ac:dyDescent="0.3">
      <c r="A108" s="122">
        <v>107</v>
      </c>
      <c r="B108" s="123">
        <v>2124</v>
      </c>
      <c r="C108" s="123" t="s">
        <v>585</v>
      </c>
      <c r="D108" s="123">
        <v>2124</v>
      </c>
      <c r="E108" s="123">
        <v>7635</v>
      </c>
      <c r="F108" s="123">
        <v>7635</v>
      </c>
      <c r="G108" s="123">
        <v>0</v>
      </c>
      <c r="H108" s="123">
        <v>2124</v>
      </c>
      <c r="J108">
        <f>IF(F108=Issue_Home!$D$13,1,IF(F108&lt;=Issue_Home!$H$13,2,IF(F108&lt;=Issue_Home!$L$13,3,IF(F108&lt;=Issue_Home!$P$13,4,IF(F108&lt;=Issue_Home!$T$13,5,IF(F108&lt;=Issue_Home!$X$13,6,IF(F108=Issue_Home!$Z$13,7)))))))</f>
        <v>1</v>
      </c>
    </row>
    <row r="109" spans="1:10" x14ac:dyDescent="0.3">
      <c r="A109" s="122">
        <v>108</v>
      </c>
      <c r="B109" s="123">
        <v>2151</v>
      </c>
      <c r="C109" s="123" t="s">
        <v>595</v>
      </c>
      <c r="D109" s="123">
        <v>2151</v>
      </c>
      <c r="E109" s="123">
        <v>7635</v>
      </c>
      <c r="F109" s="123">
        <v>7684</v>
      </c>
      <c r="G109" s="123">
        <v>49</v>
      </c>
      <c r="H109" s="123">
        <v>2151</v>
      </c>
      <c r="J109">
        <f>IF(F109=Issue_Home!$D$13,1,IF(F109&lt;=Issue_Home!$H$13,2,IF(F109&lt;=Issue_Home!$L$13,3,IF(F109&lt;=Issue_Home!$P$13,4,IF(F109&lt;=Issue_Home!$T$13,5,IF(F109&lt;=Issue_Home!$X$13,6,IF(F109=Issue_Home!$Z$13,7)))))))</f>
        <v>3</v>
      </c>
    </row>
    <row r="110" spans="1:10" x14ac:dyDescent="0.3">
      <c r="A110" s="122">
        <v>109</v>
      </c>
      <c r="B110" s="123">
        <v>2169</v>
      </c>
      <c r="C110" s="123" t="s">
        <v>111</v>
      </c>
      <c r="D110" s="123">
        <v>2169</v>
      </c>
      <c r="E110" s="123">
        <v>7635</v>
      </c>
      <c r="F110" s="123">
        <v>7635</v>
      </c>
      <c r="G110" s="123">
        <v>0</v>
      </c>
      <c r="H110" s="123">
        <v>2169</v>
      </c>
      <c r="J110">
        <f>IF(F110=Issue_Home!$D$13,1,IF(F110&lt;=Issue_Home!$H$13,2,IF(F110&lt;=Issue_Home!$L$13,3,IF(F110&lt;=Issue_Home!$P$13,4,IF(F110&lt;=Issue_Home!$T$13,5,IF(F110&lt;=Issue_Home!$X$13,6,IF(F110=Issue_Home!$Z$13,7)))))))</f>
        <v>1</v>
      </c>
    </row>
    <row r="111" spans="1:10" x14ac:dyDescent="0.3">
      <c r="A111" s="122">
        <v>110</v>
      </c>
      <c r="B111" s="123">
        <v>2295</v>
      </c>
      <c r="C111" s="123" t="s">
        <v>112</v>
      </c>
      <c r="D111" s="123">
        <v>2295</v>
      </c>
      <c r="E111" s="123">
        <v>7635</v>
      </c>
      <c r="F111" s="123">
        <v>7635</v>
      </c>
      <c r="G111" s="123">
        <v>0</v>
      </c>
      <c r="H111" s="123">
        <v>2295</v>
      </c>
      <c r="J111">
        <f>IF(F111=Issue_Home!$D$13,1,IF(F111&lt;=Issue_Home!$H$13,2,IF(F111&lt;=Issue_Home!$L$13,3,IF(F111&lt;=Issue_Home!$P$13,4,IF(F111&lt;=Issue_Home!$T$13,5,IF(F111&lt;=Issue_Home!$X$13,6,IF(F111=Issue_Home!$Z$13,7)))))))</f>
        <v>1</v>
      </c>
    </row>
    <row r="112" spans="1:10" x14ac:dyDescent="0.3">
      <c r="A112" s="122">
        <v>111</v>
      </c>
      <c r="B112" s="123">
        <v>2313</v>
      </c>
      <c r="C112" s="123" t="s">
        <v>113</v>
      </c>
      <c r="D112" s="123">
        <v>2313</v>
      </c>
      <c r="E112" s="123">
        <v>7635</v>
      </c>
      <c r="F112" s="123">
        <v>7635</v>
      </c>
      <c r="G112" s="123">
        <v>0</v>
      </c>
      <c r="H112" s="123">
        <v>2313</v>
      </c>
      <c r="J112">
        <f>IF(F112=Issue_Home!$D$13,1,IF(F112&lt;=Issue_Home!$H$13,2,IF(F112&lt;=Issue_Home!$L$13,3,IF(F112&lt;=Issue_Home!$P$13,4,IF(F112&lt;=Issue_Home!$T$13,5,IF(F112&lt;=Issue_Home!$X$13,6,IF(F112=Issue_Home!$Z$13,7)))))))</f>
        <v>1</v>
      </c>
    </row>
    <row r="113" spans="1:10" x14ac:dyDescent="0.3">
      <c r="A113" s="122">
        <v>112</v>
      </c>
      <c r="B113" s="123">
        <v>2322</v>
      </c>
      <c r="C113" s="123" t="s">
        <v>114</v>
      </c>
      <c r="D113" s="123">
        <v>2322</v>
      </c>
      <c r="E113" s="123">
        <v>7635</v>
      </c>
      <c r="F113" s="123">
        <v>7635</v>
      </c>
      <c r="G113" s="123">
        <v>0</v>
      </c>
      <c r="H113" s="123">
        <v>2322</v>
      </c>
      <c r="J113">
        <f>IF(F113=Issue_Home!$D$13,1,IF(F113&lt;=Issue_Home!$H$13,2,IF(F113&lt;=Issue_Home!$L$13,3,IF(F113&lt;=Issue_Home!$P$13,4,IF(F113&lt;=Issue_Home!$T$13,5,IF(F113&lt;=Issue_Home!$X$13,6,IF(F113=Issue_Home!$Z$13,7)))))))</f>
        <v>1</v>
      </c>
    </row>
    <row r="114" spans="1:10" x14ac:dyDescent="0.3">
      <c r="A114" s="122">
        <v>113</v>
      </c>
      <c r="B114" s="123">
        <v>2369</v>
      </c>
      <c r="C114" s="123" t="s">
        <v>115</v>
      </c>
      <c r="D114" s="123">
        <v>2369</v>
      </c>
      <c r="E114" s="123">
        <v>7635</v>
      </c>
      <c r="F114" s="123">
        <v>7635</v>
      </c>
      <c r="G114" s="123">
        <v>0</v>
      </c>
      <c r="H114" s="123">
        <v>2369</v>
      </c>
      <c r="J114">
        <f>IF(F114=Issue_Home!$D$13,1,IF(F114&lt;=Issue_Home!$H$13,2,IF(F114&lt;=Issue_Home!$L$13,3,IF(F114&lt;=Issue_Home!$P$13,4,IF(F114&lt;=Issue_Home!$T$13,5,IF(F114&lt;=Issue_Home!$X$13,6,IF(F114=Issue_Home!$Z$13,7)))))))</f>
        <v>1</v>
      </c>
    </row>
    <row r="115" spans="1:10" x14ac:dyDescent="0.3">
      <c r="A115" s="122">
        <v>114</v>
      </c>
      <c r="B115" s="123">
        <v>2376</v>
      </c>
      <c r="C115" s="123" t="s">
        <v>117</v>
      </c>
      <c r="D115" s="123">
        <v>2376</v>
      </c>
      <c r="E115" s="123">
        <v>7635</v>
      </c>
      <c r="F115" s="123">
        <v>7635</v>
      </c>
      <c r="G115" s="123">
        <v>0</v>
      </c>
      <c r="H115" s="123">
        <v>2376</v>
      </c>
      <c r="J115">
        <f>IF(F115=Issue_Home!$D$13,1,IF(F115&lt;=Issue_Home!$H$13,2,IF(F115&lt;=Issue_Home!$L$13,3,IF(F115&lt;=Issue_Home!$P$13,4,IF(F115&lt;=Issue_Home!$T$13,5,IF(F115&lt;=Issue_Home!$X$13,6,IF(F115=Issue_Home!$Z$13,7)))))))</f>
        <v>1</v>
      </c>
    </row>
    <row r="116" spans="1:10" x14ac:dyDescent="0.3">
      <c r="A116" s="122">
        <v>115</v>
      </c>
      <c r="B116" s="123">
        <v>2403</v>
      </c>
      <c r="C116" s="123" t="s">
        <v>118</v>
      </c>
      <c r="D116" s="123">
        <v>2403</v>
      </c>
      <c r="E116" s="123">
        <v>7635</v>
      </c>
      <c r="F116" s="123">
        <v>7635</v>
      </c>
      <c r="G116" s="123">
        <v>0</v>
      </c>
      <c r="H116" s="123">
        <v>2403</v>
      </c>
      <c r="J116">
        <f>IF(F116=Issue_Home!$D$13,1,IF(F116&lt;=Issue_Home!$H$13,2,IF(F116&lt;=Issue_Home!$L$13,3,IF(F116&lt;=Issue_Home!$P$13,4,IF(F116&lt;=Issue_Home!$T$13,5,IF(F116&lt;=Issue_Home!$X$13,6,IF(F116=Issue_Home!$Z$13,7)))))))</f>
        <v>1</v>
      </c>
    </row>
    <row r="117" spans="1:10" x14ac:dyDescent="0.3">
      <c r="A117" s="122">
        <v>116</v>
      </c>
      <c r="B117" s="123">
        <v>2457</v>
      </c>
      <c r="C117" s="123" t="s">
        <v>119</v>
      </c>
      <c r="D117" s="123">
        <v>2457</v>
      </c>
      <c r="E117" s="123">
        <v>7635</v>
      </c>
      <c r="F117" s="123">
        <v>7635</v>
      </c>
      <c r="G117" s="123">
        <v>0</v>
      </c>
      <c r="H117" s="123">
        <v>2457</v>
      </c>
      <c r="J117">
        <f>IF(F117=Issue_Home!$D$13,1,IF(F117&lt;=Issue_Home!$H$13,2,IF(F117&lt;=Issue_Home!$L$13,3,IF(F117&lt;=Issue_Home!$P$13,4,IF(F117&lt;=Issue_Home!$T$13,5,IF(F117&lt;=Issue_Home!$X$13,6,IF(F117=Issue_Home!$Z$13,7)))))))</f>
        <v>1</v>
      </c>
    </row>
    <row r="118" spans="1:10" x14ac:dyDescent="0.3">
      <c r="A118" s="122">
        <v>117</v>
      </c>
      <c r="B118" s="123">
        <v>2466</v>
      </c>
      <c r="C118" s="123" t="s">
        <v>120</v>
      </c>
      <c r="D118" s="123">
        <v>2466</v>
      </c>
      <c r="E118" s="123">
        <v>7635</v>
      </c>
      <c r="F118" s="123">
        <v>7635</v>
      </c>
      <c r="G118" s="123">
        <v>0</v>
      </c>
      <c r="H118" s="123">
        <v>2466</v>
      </c>
      <c r="J118">
        <f>IF(F118=Issue_Home!$D$13,1,IF(F118&lt;=Issue_Home!$H$13,2,IF(F118&lt;=Issue_Home!$L$13,3,IF(F118&lt;=Issue_Home!$P$13,4,IF(F118&lt;=Issue_Home!$T$13,5,IF(F118&lt;=Issue_Home!$X$13,6,IF(F118=Issue_Home!$Z$13,7)))))))</f>
        <v>1</v>
      </c>
    </row>
    <row r="119" spans="1:10" x14ac:dyDescent="0.3">
      <c r="A119" s="122">
        <v>118</v>
      </c>
      <c r="B119" s="123">
        <v>2493</v>
      </c>
      <c r="C119" s="123" t="s">
        <v>121</v>
      </c>
      <c r="D119" s="123">
        <v>2493</v>
      </c>
      <c r="E119" s="123">
        <v>7635</v>
      </c>
      <c r="F119" s="123">
        <v>7767</v>
      </c>
      <c r="G119" s="123">
        <v>132</v>
      </c>
      <c r="H119" s="123">
        <v>2493</v>
      </c>
      <c r="J119">
        <f>IF(F119=Issue_Home!$D$13,1,IF(F119&lt;=Issue_Home!$H$13,2,IF(F119&lt;=Issue_Home!$L$13,3,IF(F119&lt;=Issue_Home!$P$13,4,IF(F119&lt;=Issue_Home!$T$13,5,IF(F119&lt;=Issue_Home!$X$13,6,IF(F119=Issue_Home!$Z$13,7)))))))</f>
        <v>6</v>
      </c>
    </row>
    <row r="120" spans="1:10" x14ac:dyDescent="0.3">
      <c r="A120" s="122">
        <v>119</v>
      </c>
      <c r="B120" s="123">
        <v>2502</v>
      </c>
      <c r="C120" s="123" t="s">
        <v>122</v>
      </c>
      <c r="D120" s="123">
        <v>2502</v>
      </c>
      <c r="E120" s="123">
        <v>7635</v>
      </c>
      <c r="F120" s="123">
        <v>7700</v>
      </c>
      <c r="G120" s="123">
        <v>65</v>
      </c>
      <c r="H120" s="123">
        <v>2502</v>
      </c>
      <c r="J120">
        <f>IF(F120=Issue_Home!$D$13,1,IF(F120&lt;=Issue_Home!$H$13,2,IF(F120&lt;=Issue_Home!$L$13,3,IF(F120&lt;=Issue_Home!$P$13,4,IF(F120&lt;=Issue_Home!$T$13,5,IF(F120&lt;=Issue_Home!$X$13,6,IF(F120=Issue_Home!$Z$13,7)))))))</f>
        <v>4</v>
      </c>
    </row>
    <row r="121" spans="1:10" x14ac:dyDescent="0.3">
      <c r="A121" s="122">
        <v>120</v>
      </c>
      <c r="B121" s="123">
        <v>2511</v>
      </c>
      <c r="C121" s="123" t="s">
        <v>123</v>
      </c>
      <c r="D121" s="123">
        <v>2511</v>
      </c>
      <c r="E121" s="123">
        <v>7635</v>
      </c>
      <c r="F121" s="123">
        <v>7635</v>
      </c>
      <c r="G121" s="123">
        <v>0</v>
      </c>
      <c r="H121" s="123">
        <v>2511</v>
      </c>
      <c r="J121">
        <f>IF(F121=Issue_Home!$D$13,1,IF(F121&lt;=Issue_Home!$H$13,2,IF(F121&lt;=Issue_Home!$L$13,3,IF(F121&lt;=Issue_Home!$P$13,4,IF(F121&lt;=Issue_Home!$T$13,5,IF(F121&lt;=Issue_Home!$X$13,6,IF(F121=Issue_Home!$Z$13,7)))))))</f>
        <v>1</v>
      </c>
    </row>
    <row r="122" spans="1:10" x14ac:dyDescent="0.3">
      <c r="A122" s="122">
        <v>121</v>
      </c>
      <c r="B122" s="123">
        <v>2520</v>
      </c>
      <c r="C122" s="123" t="s">
        <v>124</v>
      </c>
      <c r="D122" s="123">
        <v>2520</v>
      </c>
      <c r="E122" s="123">
        <v>7635</v>
      </c>
      <c r="F122" s="123">
        <v>7635</v>
      </c>
      <c r="G122" s="123">
        <v>0</v>
      </c>
      <c r="H122" s="123">
        <v>2520</v>
      </c>
      <c r="J122">
        <f>IF(F122=Issue_Home!$D$13,1,IF(F122&lt;=Issue_Home!$H$13,2,IF(F122&lt;=Issue_Home!$L$13,3,IF(F122&lt;=Issue_Home!$P$13,4,IF(F122&lt;=Issue_Home!$T$13,5,IF(F122&lt;=Issue_Home!$X$13,6,IF(F122=Issue_Home!$Z$13,7)))))))</f>
        <v>1</v>
      </c>
    </row>
    <row r="123" spans="1:10" x14ac:dyDescent="0.3">
      <c r="A123" s="122">
        <v>122</v>
      </c>
      <c r="B123" s="123">
        <v>2556</v>
      </c>
      <c r="C123" s="123" t="s">
        <v>125</v>
      </c>
      <c r="D123" s="123">
        <v>2556</v>
      </c>
      <c r="E123" s="123">
        <v>7635</v>
      </c>
      <c r="F123" s="123">
        <v>7635</v>
      </c>
      <c r="G123" s="123">
        <v>0</v>
      </c>
      <c r="H123" s="123">
        <v>2556</v>
      </c>
      <c r="J123">
        <f>IF(F123=Issue_Home!$D$13,1,IF(F123&lt;=Issue_Home!$H$13,2,IF(F123&lt;=Issue_Home!$L$13,3,IF(F123&lt;=Issue_Home!$P$13,4,IF(F123&lt;=Issue_Home!$T$13,5,IF(F123&lt;=Issue_Home!$X$13,6,IF(F123=Issue_Home!$Z$13,7)))))))</f>
        <v>1</v>
      </c>
    </row>
    <row r="124" spans="1:10" x14ac:dyDescent="0.3">
      <c r="A124" s="122">
        <v>123</v>
      </c>
      <c r="B124" s="123">
        <v>2673</v>
      </c>
      <c r="C124" s="123" t="s">
        <v>206</v>
      </c>
      <c r="D124" s="123">
        <v>2673</v>
      </c>
      <c r="E124" s="123">
        <v>7635</v>
      </c>
      <c r="F124" s="123">
        <v>7637</v>
      </c>
      <c r="G124" s="123">
        <v>2</v>
      </c>
      <c r="H124" s="123">
        <v>2673</v>
      </c>
      <c r="J124">
        <f>IF(F124=Issue_Home!$D$13,1,IF(F124&lt;=Issue_Home!$H$13,2,IF(F124&lt;=Issue_Home!$L$13,3,IF(F124&lt;=Issue_Home!$P$13,4,IF(F124&lt;=Issue_Home!$T$13,5,IF(F124&lt;=Issue_Home!$X$13,6,IF(F124=Issue_Home!$Z$13,7)))))))</f>
        <v>2</v>
      </c>
    </row>
    <row r="125" spans="1:10" x14ac:dyDescent="0.3">
      <c r="A125" s="122">
        <v>124</v>
      </c>
      <c r="B125" s="123">
        <v>2682</v>
      </c>
      <c r="C125" s="123" t="s">
        <v>116</v>
      </c>
      <c r="D125" s="123">
        <v>2682</v>
      </c>
      <c r="E125" s="123">
        <v>7635</v>
      </c>
      <c r="F125" s="123">
        <v>7635</v>
      </c>
      <c r="G125" s="123">
        <v>0</v>
      </c>
      <c r="H125" s="123">
        <v>2682</v>
      </c>
      <c r="J125">
        <f>IF(F125=Issue_Home!$D$13,1,IF(F125&lt;=Issue_Home!$H$13,2,IF(F125&lt;=Issue_Home!$L$13,3,IF(F125&lt;=Issue_Home!$P$13,4,IF(F125&lt;=Issue_Home!$T$13,5,IF(F125&lt;=Issue_Home!$X$13,6,IF(F125=Issue_Home!$Z$13,7)))))))</f>
        <v>1</v>
      </c>
    </row>
    <row r="126" spans="1:10" x14ac:dyDescent="0.3">
      <c r="A126" s="122">
        <v>125</v>
      </c>
      <c r="B126" s="123">
        <v>2709</v>
      </c>
      <c r="C126" s="123" t="s">
        <v>127</v>
      </c>
      <c r="D126" s="123">
        <v>2709</v>
      </c>
      <c r="E126" s="123">
        <v>7635</v>
      </c>
      <c r="F126" s="123">
        <v>7635</v>
      </c>
      <c r="G126" s="123">
        <v>0</v>
      </c>
      <c r="H126" s="123">
        <v>2709</v>
      </c>
      <c r="J126">
        <f>IF(F126=Issue_Home!$D$13,1,IF(F126&lt;=Issue_Home!$H$13,2,IF(F126&lt;=Issue_Home!$L$13,3,IF(F126&lt;=Issue_Home!$P$13,4,IF(F126&lt;=Issue_Home!$T$13,5,IF(F126&lt;=Issue_Home!$X$13,6,IF(F126=Issue_Home!$Z$13,7)))))))</f>
        <v>1</v>
      </c>
    </row>
    <row r="127" spans="1:10" x14ac:dyDescent="0.3">
      <c r="A127" s="122">
        <v>126</v>
      </c>
      <c r="B127" s="123">
        <v>2718</v>
      </c>
      <c r="C127" s="123" t="s">
        <v>128</v>
      </c>
      <c r="D127" s="123">
        <v>2718</v>
      </c>
      <c r="E127" s="123">
        <v>7635</v>
      </c>
      <c r="F127" s="123">
        <v>7665</v>
      </c>
      <c r="G127" s="123">
        <v>30</v>
      </c>
      <c r="H127" s="123">
        <v>2718</v>
      </c>
      <c r="J127">
        <f>IF(F127=Issue_Home!$D$13,1,IF(F127&lt;=Issue_Home!$H$13,2,IF(F127&lt;=Issue_Home!$L$13,3,IF(F127&lt;=Issue_Home!$P$13,4,IF(F127&lt;=Issue_Home!$T$13,5,IF(F127&lt;=Issue_Home!$X$13,6,IF(F127=Issue_Home!$Z$13,7)))))))</f>
        <v>3</v>
      </c>
    </row>
    <row r="128" spans="1:10" x14ac:dyDescent="0.3">
      <c r="A128" s="122">
        <v>127</v>
      </c>
      <c r="B128" s="123">
        <v>2727</v>
      </c>
      <c r="C128" s="123" t="s">
        <v>129</v>
      </c>
      <c r="D128" s="123">
        <v>2727</v>
      </c>
      <c r="E128" s="123">
        <v>7635</v>
      </c>
      <c r="F128" s="123">
        <v>7635</v>
      </c>
      <c r="G128" s="123">
        <v>0</v>
      </c>
      <c r="H128" s="123">
        <v>2727</v>
      </c>
      <c r="J128">
        <f>IF(F128=Issue_Home!$D$13,1,IF(F128&lt;=Issue_Home!$H$13,2,IF(F128&lt;=Issue_Home!$L$13,3,IF(F128&lt;=Issue_Home!$P$13,4,IF(F128&lt;=Issue_Home!$T$13,5,IF(F128&lt;=Issue_Home!$X$13,6,IF(F128=Issue_Home!$Z$13,7)))))))</f>
        <v>1</v>
      </c>
    </row>
    <row r="129" spans="1:10" x14ac:dyDescent="0.3">
      <c r="A129" s="122">
        <v>128</v>
      </c>
      <c r="B129" s="123">
        <v>2754</v>
      </c>
      <c r="C129" s="123" t="s">
        <v>130</v>
      </c>
      <c r="D129" s="123">
        <v>2754</v>
      </c>
      <c r="E129" s="123">
        <v>7635</v>
      </c>
      <c r="F129" s="123">
        <v>7635</v>
      </c>
      <c r="G129" s="123">
        <v>0</v>
      </c>
      <c r="H129" s="123">
        <v>2754</v>
      </c>
      <c r="J129">
        <f>IF(F129=Issue_Home!$D$13,1,IF(F129&lt;=Issue_Home!$H$13,2,IF(F129&lt;=Issue_Home!$L$13,3,IF(F129&lt;=Issue_Home!$P$13,4,IF(F129&lt;=Issue_Home!$T$13,5,IF(F129&lt;=Issue_Home!$X$13,6,IF(F129=Issue_Home!$Z$13,7)))))))</f>
        <v>1</v>
      </c>
    </row>
    <row r="130" spans="1:10" x14ac:dyDescent="0.3">
      <c r="A130" s="122">
        <v>129</v>
      </c>
      <c r="B130" s="123">
        <v>2763</v>
      </c>
      <c r="C130" s="123" t="s">
        <v>70</v>
      </c>
      <c r="D130" s="123">
        <v>2763</v>
      </c>
      <c r="E130" s="123">
        <v>7635</v>
      </c>
      <c r="F130" s="123">
        <v>7692</v>
      </c>
      <c r="G130" s="123">
        <v>57</v>
      </c>
      <c r="H130" s="123">
        <v>2763</v>
      </c>
      <c r="J130">
        <f>IF(F130=Issue_Home!$D$13,1,IF(F130&lt;=Issue_Home!$H$13,2,IF(F130&lt;=Issue_Home!$L$13,3,IF(F130&lt;=Issue_Home!$P$13,4,IF(F130&lt;=Issue_Home!$T$13,5,IF(F130&lt;=Issue_Home!$X$13,6,IF(F130=Issue_Home!$Z$13,7)))))))</f>
        <v>4</v>
      </c>
    </row>
    <row r="131" spans="1:10" x14ac:dyDescent="0.3">
      <c r="A131" s="122">
        <v>130</v>
      </c>
      <c r="B131" s="123">
        <v>2766</v>
      </c>
      <c r="C131" s="123" t="s">
        <v>561</v>
      </c>
      <c r="D131" s="123">
        <v>2766</v>
      </c>
      <c r="E131" s="123">
        <v>7635</v>
      </c>
      <c r="F131" s="123">
        <v>7700</v>
      </c>
      <c r="G131" s="123">
        <v>65</v>
      </c>
      <c r="H131" s="123">
        <v>2766</v>
      </c>
      <c r="J131">
        <f>IF(F131=Issue_Home!$D$13,1,IF(F131&lt;=Issue_Home!$H$13,2,IF(F131&lt;=Issue_Home!$L$13,3,IF(F131&lt;=Issue_Home!$P$13,4,IF(F131&lt;=Issue_Home!$T$13,5,IF(F131&lt;=Issue_Home!$X$13,6,IF(F131=Issue_Home!$Z$13,7)))))))</f>
        <v>4</v>
      </c>
    </row>
    <row r="132" spans="1:10" x14ac:dyDescent="0.3">
      <c r="A132" s="122">
        <v>131</v>
      </c>
      <c r="B132" s="123">
        <v>2772</v>
      </c>
      <c r="C132" s="123" t="s">
        <v>132</v>
      </c>
      <c r="D132" s="123">
        <v>2772</v>
      </c>
      <c r="E132" s="123">
        <v>7635</v>
      </c>
      <c r="F132" s="123">
        <v>7741</v>
      </c>
      <c r="G132" s="123">
        <v>106</v>
      </c>
      <c r="H132" s="123">
        <v>2772</v>
      </c>
      <c r="J132">
        <f>IF(F132=Issue_Home!$D$13,1,IF(F132&lt;=Issue_Home!$H$13,2,IF(F132&lt;=Issue_Home!$L$13,3,IF(F132&lt;=Issue_Home!$P$13,4,IF(F132&lt;=Issue_Home!$T$13,5,IF(F132&lt;=Issue_Home!$X$13,6,IF(F132=Issue_Home!$Z$13,7)))))))</f>
        <v>5</v>
      </c>
    </row>
    <row r="133" spans="1:10" x14ac:dyDescent="0.3">
      <c r="A133" s="122">
        <v>132</v>
      </c>
      <c r="B133" s="123">
        <v>2781</v>
      </c>
      <c r="C133" s="123" t="s">
        <v>133</v>
      </c>
      <c r="D133" s="123">
        <v>2781</v>
      </c>
      <c r="E133" s="123">
        <v>7635</v>
      </c>
      <c r="F133" s="123">
        <v>7635</v>
      </c>
      <c r="G133" s="123">
        <v>0</v>
      </c>
      <c r="H133" s="123">
        <v>2781</v>
      </c>
      <c r="J133">
        <f>IF(F133=Issue_Home!$D$13,1,IF(F133&lt;=Issue_Home!$H$13,2,IF(F133&lt;=Issue_Home!$L$13,3,IF(F133&lt;=Issue_Home!$P$13,4,IF(F133&lt;=Issue_Home!$T$13,5,IF(F133&lt;=Issue_Home!$X$13,6,IF(F133=Issue_Home!$Z$13,7)))))))</f>
        <v>1</v>
      </c>
    </row>
    <row r="134" spans="1:10" x14ac:dyDescent="0.3">
      <c r="A134" s="122">
        <v>133</v>
      </c>
      <c r="B134" s="123">
        <v>2826</v>
      </c>
      <c r="C134" s="123" t="s">
        <v>134</v>
      </c>
      <c r="D134" s="123">
        <v>2826</v>
      </c>
      <c r="E134" s="123">
        <v>7635</v>
      </c>
      <c r="F134" s="123">
        <v>7640</v>
      </c>
      <c r="G134" s="123">
        <v>5</v>
      </c>
      <c r="H134" s="123">
        <v>2826</v>
      </c>
      <c r="J134">
        <f>IF(F134=Issue_Home!$D$13,1,IF(F134&lt;=Issue_Home!$H$13,2,IF(F134&lt;=Issue_Home!$L$13,3,IF(F134&lt;=Issue_Home!$P$13,4,IF(F134&lt;=Issue_Home!$T$13,5,IF(F134&lt;=Issue_Home!$X$13,6,IF(F134=Issue_Home!$Z$13,7)))))))</f>
        <v>2</v>
      </c>
    </row>
    <row r="135" spans="1:10" x14ac:dyDescent="0.3">
      <c r="A135" s="122">
        <v>134</v>
      </c>
      <c r="B135" s="123">
        <v>2846</v>
      </c>
      <c r="C135" s="123" t="s">
        <v>136</v>
      </c>
      <c r="D135" s="123">
        <v>2846</v>
      </c>
      <c r="E135" s="123">
        <v>7635</v>
      </c>
      <c r="F135" s="123">
        <v>7671</v>
      </c>
      <c r="G135" s="123">
        <v>36</v>
      </c>
      <c r="H135" s="123">
        <v>2846</v>
      </c>
      <c r="J135">
        <f>IF(F135=Issue_Home!$D$13,1,IF(F135&lt;=Issue_Home!$H$13,2,IF(F135&lt;=Issue_Home!$L$13,3,IF(F135&lt;=Issue_Home!$P$13,4,IF(F135&lt;=Issue_Home!$T$13,5,IF(F135&lt;=Issue_Home!$X$13,6,IF(F135=Issue_Home!$Z$13,7)))))))</f>
        <v>3</v>
      </c>
    </row>
    <row r="136" spans="1:10" x14ac:dyDescent="0.3">
      <c r="A136" s="122">
        <v>135</v>
      </c>
      <c r="B136" s="123">
        <v>2862</v>
      </c>
      <c r="C136" s="123" t="s">
        <v>137</v>
      </c>
      <c r="D136" s="123">
        <v>2862</v>
      </c>
      <c r="E136" s="123">
        <v>7635</v>
      </c>
      <c r="F136" s="123">
        <v>7647</v>
      </c>
      <c r="G136" s="123">
        <v>12</v>
      </c>
      <c r="H136" s="123">
        <v>2862</v>
      </c>
      <c r="J136">
        <f>IF(F136=Issue_Home!$D$13,1,IF(F136&lt;=Issue_Home!$H$13,2,IF(F136&lt;=Issue_Home!$L$13,3,IF(F136&lt;=Issue_Home!$P$13,4,IF(F136&lt;=Issue_Home!$T$13,5,IF(F136&lt;=Issue_Home!$X$13,6,IF(F136=Issue_Home!$Z$13,7)))))))</f>
        <v>2</v>
      </c>
    </row>
    <row r="137" spans="1:10" x14ac:dyDescent="0.3">
      <c r="A137" s="122">
        <v>136</v>
      </c>
      <c r="B137" s="123">
        <v>2977</v>
      </c>
      <c r="C137" s="123" t="s">
        <v>138</v>
      </c>
      <c r="D137" s="123">
        <v>2977</v>
      </c>
      <c r="E137" s="123">
        <v>7635</v>
      </c>
      <c r="F137" s="123">
        <v>7635</v>
      </c>
      <c r="G137" s="123">
        <v>0</v>
      </c>
      <c r="H137" s="123">
        <v>2977</v>
      </c>
      <c r="J137">
        <f>IF(F137=Issue_Home!$D$13,1,IF(F137&lt;=Issue_Home!$H$13,2,IF(F137&lt;=Issue_Home!$L$13,3,IF(F137&lt;=Issue_Home!$P$13,4,IF(F137&lt;=Issue_Home!$T$13,5,IF(F137&lt;=Issue_Home!$X$13,6,IF(F137=Issue_Home!$Z$13,7)))))))</f>
        <v>1</v>
      </c>
    </row>
    <row r="138" spans="1:10" x14ac:dyDescent="0.3">
      <c r="A138" s="122">
        <v>137</v>
      </c>
      <c r="B138" s="123">
        <v>2988</v>
      </c>
      <c r="C138" s="123" t="s">
        <v>139</v>
      </c>
      <c r="D138" s="123">
        <v>2988</v>
      </c>
      <c r="E138" s="123">
        <v>7635</v>
      </c>
      <c r="F138" s="123">
        <v>7635</v>
      </c>
      <c r="G138" s="123">
        <v>0</v>
      </c>
      <c r="H138" s="123">
        <v>2988</v>
      </c>
      <c r="J138">
        <f>IF(F138=Issue_Home!$D$13,1,IF(F138&lt;=Issue_Home!$H$13,2,IF(F138&lt;=Issue_Home!$L$13,3,IF(F138&lt;=Issue_Home!$P$13,4,IF(F138&lt;=Issue_Home!$T$13,5,IF(F138&lt;=Issue_Home!$X$13,6,IF(F138=Issue_Home!$Z$13,7)))))))</f>
        <v>1</v>
      </c>
    </row>
    <row r="139" spans="1:10" x14ac:dyDescent="0.3">
      <c r="A139" s="122">
        <v>138</v>
      </c>
      <c r="B139" s="123">
        <v>3029</v>
      </c>
      <c r="C139" s="123" t="s">
        <v>140</v>
      </c>
      <c r="D139" s="123">
        <v>3029</v>
      </c>
      <c r="E139" s="123">
        <v>7635</v>
      </c>
      <c r="F139" s="123">
        <v>7723</v>
      </c>
      <c r="G139" s="123">
        <v>88</v>
      </c>
      <c r="H139" s="123">
        <v>3029</v>
      </c>
      <c r="J139">
        <f>IF(F139=Issue_Home!$D$13,1,IF(F139&lt;=Issue_Home!$H$13,2,IF(F139&lt;=Issue_Home!$L$13,3,IF(F139&lt;=Issue_Home!$P$13,4,IF(F139&lt;=Issue_Home!$T$13,5,IF(F139&lt;=Issue_Home!$X$13,6,IF(F139=Issue_Home!$Z$13,7)))))))</f>
        <v>5</v>
      </c>
    </row>
    <row r="140" spans="1:10" x14ac:dyDescent="0.3">
      <c r="A140" s="122">
        <v>139</v>
      </c>
      <c r="B140" s="123">
        <v>3033</v>
      </c>
      <c r="C140" s="123" t="s">
        <v>141</v>
      </c>
      <c r="D140" s="123">
        <v>3033</v>
      </c>
      <c r="E140" s="123">
        <v>7635</v>
      </c>
      <c r="F140" s="123">
        <v>7712</v>
      </c>
      <c r="G140" s="123">
        <v>77</v>
      </c>
      <c r="H140" s="123">
        <v>3033</v>
      </c>
      <c r="J140">
        <f>IF(F140=Issue_Home!$D$13,1,IF(F140&lt;=Issue_Home!$H$13,2,IF(F140&lt;=Issue_Home!$L$13,3,IF(F140&lt;=Issue_Home!$P$13,4,IF(F140&lt;=Issue_Home!$T$13,5,IF(F140&lt;=Issue_Home!$X$13,6,IF(F140=Issue_Home!$Z$13,7)))))))</f>
        <v>4</v>
      </c>
    </row>
    <row r="141" spans="1:10" x14ac:dyDescent="0.3">
      <c r="A141" s="122">
        <v>140</v>
      </c>
      <c r="B141" s="123">
        <v>3042</v>
      </c>
      <c r="C141" s="123" t="s">
        <v>142</v>
      </c>
      <c r="D141" s="123">
        <v>3042</v>
      </c>
      <c r="E141" s="123">
        <v>7635</v>
      </c>
      <c r="F141" s="123">
        <v>7775</v>
      </c>
      <c r="G141" s="123">
        <v>140</v>
      </c>
      <c r="H141" s="123">
        <v>3042</v>
      </c>
      <c r="J141">
        <f>IF(F141=Issue_Home!$D$13,1,IF(F141&lt;=Issue_Home!$H$13,2,IF(F141&lt;=Issue_Home!$L$13,3,IF(F141&lt;=Issue_Home!$P$13,4,IF(F141&lt;=Issue_Home!$T$13,5,IF(F141&lt;=Issue_Home!$X$13,6,IF(F141=Issue_Home!$Z$13,7)))))))</f>
        <v>7</v>
      </c>
    </row>
    <row r="142" spans="1:10" x14ac:dyDescent="0.3">
      <c r="A142" s="122">
        <v>141</v>
      </c>
      <c r="B142" s="123">
        <v>3060</v>
      </c>
      <c r="C142" s="123" t="s">
        <v>143</v>
      </c>
      <c r="D142" s="123">
        <v>3060</v>
      </c>
      <c r="E142" s="123">
        <v>7635</v>
      </c>
      <c r="F142" s="123">
        <v>7635</v>
      </c>
      <c r="G142" s="123">
        <v>0</v>
      </c>
      <c r="H142" s="123">
        <v>3060</v>
      </c>
      <c r="J142">
        <f>IF(F142=Issue_Home!$D$13,1,IF(F142&lt;=Issue_Home!$H$13,2,IF(F142&lt;=Issue_Home!$L$13,3,IF(F142&lt;=Issue_Home!$P$13,4,IF(F142&lt;=Issue_Home!$T$13,5,IF(F142&lt;=Issue_Home!$X$13,6,IF(F142=Issue_Home!$Z$13,7)))))))</f>
        <v>1</v>
      </c>
    </row>
    <row r="143" spans="1:10" x14ac:dyDescent="0.3">
      <c r="A143" s="122">
        <v>142</v>
      </c>
      <c r="B143" s="123">
        <v>3105</v>
      </c>
      <c r="C143" s="123" t="s">
        <v>145</v>
      </c>
      <c r="D143" s="123">
        <v>3105</v>
      </c>
      <c r="E143" s="123">
        <v>7635</v>
      </c>
      <c r="F143" s="123">
        <v>7635</v>
      </c>
      <c r="G143" s="123">
        <v>0</v>
      </c>
      <c r="H143" s="123">
        <v>3105</v>
      </c>
      <c r="J143">
        <f>IF(F143=Issue_Home!$D$13,1,IF(F143&lt;=Issue_Home!$H$13,2,IF(F143&lt;=Issue_Home!$L$13,3,IF(F143&lt;=Issue_Home!$P$13,4,IF(F143&lt;=Issue_Home!$T$13,5,IF(F143&lt;=Issue_Home!$X$13,6,IF(F143=Issue_Home!$Z$13,7)))))))</f>
        <v>1</v>
      </c>
    </row>
    <row r="144" spans="1:10" x14ac:dyDescent="0.3">
      <c r="A144" s="122">
        <v>143</v>
      </c>
      <c r="B144" s="123">
        <v>3114</v>
      </c>
      <c r="C144" s="123" t="s">
        <v>146</v>
      </c>
      <c r="D144" s="123">
        <v>3114</v>
      </c>
      <c r="E144" s="123">
        <v>7635</v>
      </c>
      <c r="F144" s="123">
        <v>7635</v>
      </c>
      <c r="G144" s="123">
        <v>0</v>
      </c>
      <c r="H144" s="123">
        <v>3114</v>
      </c>
      <c r="J144">
        <f>IF(F144=Issue_Home!$D$13,1,IF(F144&lt;=Issue_Home!$H$13,2,IF(F144&lt;=Issue_Home!$L$13,3,IF(F144&lt;=Issue_Home!$P$13,4,IF(F144&lt;=Issue_Home!$T$13,5,IF(F144&lt;=Issue_Home!$X$13,6,IF(F144=Issue_Home!$Z$13,7)))))))</f>
        <v>1</v>
      </c>
    </row>
    <row r="145" spans="1:10" x14ac:dyDescent="0.3">
      <c r="A145" s="122">
        <v>144</v>
      </c>
      <c r="B145" s="123">
        <v>3119</v>
      </c>
      <c r="C145" s="123" t="s">
        <v>147</v>
      </c>
      <c r="D145" s="123">
        <v>3119</v>
      </c>
      <c r="E145" s="123">
        <v>7635</v>
      </c>
      <c r="F145" s="123">
        <v>7635</v>
      </c>
      <c r="G145" s="123">
        <v>0</v>
      </c>
      <c r="H145" s="123">
        <v>3119</v>
      </c>
      <c r="J145">
        <f>IF(F145=Issue_Home!$D$13,1,IF(F145&lt;=Issue_Home!$H$13,2,IF(F145&lt;=Issue_Home!$L$13,3,IF(F145&lt;=Issue_Home!$P$13,4,IF(F145&lt;=Issue_Home!$T$13,5,IF(F145&lt;=Issue_Home!$X$13,6,IF(F145=Issue_Home!$Z$13,7)))))))</f>
        <v>1</v>
      </c>
    </row>
    <row r="146" spans="1:10" x14ac:dyDescent="0.3">
      <c r="A146" s="122">
        <v>145</v>
      </c>
      <c r="B146" s="123">
        <v>3141</v>
      </c>
      <c r="C146" s="123" t="s">
        <v>148</v>
      </c>
      <c r="D146" s="123">
        <v>3141</v>
      </c>
      <c r="E146" s="123">
        <v>7635</v>
      </c>
      <c r="F146" s="123">
        <v>7635</v>
      </c>
      <c r="G146" s="123">
        <v>0</v>
      </c>
      <c r="H146" s="123">
        <v>3141</v>
      </c>
      <c r="J146">
        <f>IF(F146=Issue_Home!$D$13,1,IF(F146&lt;=Issue_Home!$H$13,2,IF(F146&lt;=Issue_Home!$L$13,3,IF(F146&lt;=Issue_Home!$P$13,4,IF(F146&lt;=Issue_Home!$T$13,5,IF(F146&lt;=Issue_Home!$X$13,6,IF(F146=Issue_Home!$Z$13,7)))))))</f>
        <v>1</v>
      </c>
    </row>
    <row r="147" spans="1:10" x14ac:dyDescent="0.3">
      <c r="A147" s="122">
        <v>146</v>
      </c>
      <c r="B147" s="123">
        <v>3150</v>
      </c>
      <c r="C147" s="123" t="s">
        <v>149</v>
      </c>
      <c r="D147" s="123">
        <v>3150</v>
      </c>
      <c r="E147" s="123">
        <v>7635</v>
      </c>
      <c r="F147" s="123">
        <v>7635</v>
      </c>
      <c r="G147" s="123">
        <v>0</v>
      </c>
      <c r="H147" s="123">
        <v>3150</v>
      </c>
      <c r="J147">
        <f>IF(F147=Issue_Home!$D$13,1,IF(F147&lt;=Issue_Home!$H$13,2,IF(F147&lt;=Issue_Home!$L$13,3,IF(F147&lt;=Issue_Home!$P$13,4,IF(F147&lt;=Issue_Home!$T$13,5,IF(F147&lt;=Issue_Home!$X$13,6,IF(F147=Issue_Home!$Z$13,7)))))))</f>
        <v>1</v>
      </c>
    </row>
    <row r="148" spans="1:10" x14ac:dyDescent="0.3">
      <c r="A148" s="122">
        <v>147</v>
      </c>
      <c r="B148" s="123">
        <v>3154</v>
      </c>
      <c r="C148" s="123" t="s">
        <v>150</v>
      </c>
      <c r="D148" s="123">
        <v>3154</v>
      </c>
      <c r="E148" s="123">
        <v>7635</v>
      </c>
      <c r="F148" s="123">
        <v>7635</v>
      </c>
      <c r="G148" s="123">
        <v>0</v>
      </c>
      <c r="H148" s="123">
        <v>3154</v>
      </c>
      <c r="J148">
        <f>IF(F148=Issue_Home!$D$13,1,IF(F148&lt;=Issue_Home!$H$13,2,IF(F148&lt;=Issue_Home!$L$13,3,IF(F148&lt;=Issue_Home!$P$13,4,IF(F148&lt;=Issue_Home!$T$13,5,IF(F148&lt;=Issue_Home!$X$13,6,IF(F148=Issue_Home!$Z$13,7)))))))</f>
        <v>1</v>
      </c>
    </row>
    <row r="149" spans="1:10" x14ac:dyDescent="0.3">
      <c r="A149" s="122">
        <v>148</v>
      </c>
      <c r="B149" s="123">
        <v>3168</v>
      </c>
      <c r="C149" s="123" t="s">
        <v>144</v>
      </c>
      <c r="D149" s="123">
        <v>3168</v>
      </c>
      <c r="E149" s="123">
        <v>7635</v>
      </c>
      <c r="F149" s="123">
        <v>7701</v>
      </c>
      <c r="G149" s="123">
        <v>66</v>
      </c>
      <c r="H149" s="123">
        <v>3168</v>
      </c>
      <c r="J149">
        <f>IF(F149=Issue_Home!$D$13,1,IF(F149&lt;=Issue_Home!$H$13,2,IF(F149&lt;=Issue_Home!$L$13,3,IF(F149&lt;=Issue_Home!$P$13,4,IF(F149&lt;=Issue_Home!$T$13,5,IF(F149&lt;=Issue_Home!$X$13,6,IF(F149=Issue_Home!$Z$13,7)))))))</f>
        <v>4</v>
      </c>
    </row>
    <row r="150" spans="1:10" x14ac:dyDescent="0.3">
      <c r="A150" s="122">
        <v>149</v>
      </c>
      <c r="B150" s="123">
        <v>3186</v>
      </c>
      <c r="C150" s="123" t="s">
        <v>562</v>
      </c>
      <c r="D150" s="123">
        <v>3186</v>
      </c>
      <c r="E150" s="123">
        <v>7635</v>
      </c>
      <c r="F150" s="123">
        <v>7675</v>
      </c>
      <c r="G150" s="123">
        <v>40</v>
      </c>
      <c r="H150" s="123">
        <v>3186</v>
      </c>
      <c r="J150">
        <f>IF(F150=Issue_Home!$D$13,1,IF(F150&lt;=Issue_Home!$H$13,2,IF(F150&lt;=Issue_Home!$L$13,3,IF(F150&lt;=Issue_Home!$P$13,4,IF(F150&lt;=Issue_Home!$T$13,5,IF(F150&lt;=Issue_Home!$X$13,6,IF(F150=Issue_Home!$Z$13,7)))))))</f>
        <v>3</v>
      </c>
    </row>
    <row r="151" spans="1:10" x14ac:dyDescent="0.3">
      <c r="A151" s="122">
        <v>150</v>
      </c>
      <c r="B151" s="123">
        <v>3195</v>
      </c>
      <c r="C151" s="123" t="s">
        <v>126</v>
      </c>
      <c r="D151" s="123">
        <v>3195</v>
      </c>
      <c r="E151" s="123">
        <v>7635</v>
      </c>
      <c r="F151" s="123">
        <v>7674</v>
      </c>
      <c r="G151" s="123">
        <v>39</v>
      </c>
      <c r="H151" s="123">
        <v>3195</v>
      </c>
      <c r="J151">
        <f>IF(F151=Issue_Home!$D$13,1,IF(F151&lt;=Issue_Home!$H$13,2,IF(F151&lt;=Issue_Home!$L$13,3,IF(F151&lt;=Issue_Home!$P$13,4,IF(F151&lt;=Issue_Home!$T$13,5,IF(F151&lt;=Issue_Home!$X$13,6,IF(F151=Issue_Home!$Z$13,7)))))))</f>
        <v>3</v>
      </c>
    </row>
    <row r="152" spans="1:10" x14ac:dyDescent="0.3">
      <c r="A152" s="122">
        <v>151</v>
      </c>
      <c r="B152" s="123">
        <v>3204</v>
      </c>
      <c r="C152" s="123" t="s">
        <v>152</v>
      </c>
      <c r="D152" s="123">
        <v>3204</v>
      </c>
      <c r="E152" s="123">
        <v>7635</v>
      </c>
      <c r="F152" s="123">
        <v>7635</v>
      </c>
      <c r="G152" s="123">
        <v>0</v>
      </c>
      <c r="H152" s="123">
        <v>3204</v>
      </c>
      <c r="J152">
        <f>IF(F152=Issue_Home!$D$13,1,IF(F152&lt;=Issue_Home!$H$13,2,IF(F152&lt;=Issue_Home!$L$13,3,IF(F152&lt;=Issue_Home!$P$13,4,IF(F152&lt;=Issue_Home!$T$13,5,IF(F152&lt;=Issue_Home!$X$13,6,IF(F152=Issue_Home!$Z$13,7)))))))</f>
        <v>1</v>
      </c>
    </row>
    <row r="153" spans="1:10" x14ac:dyDescent="0.3">
      <c r="A153" s="122">
        <v>152</v>
      </c>
      <c r="B153" s="123">
        <v>3231</v>
      </c>
      <c r="C153" s="123" t="s">
        <v>153</v>
      </c>
      <c r="D153" s="123">
        <v>3231</v>
      </c>
      <c r="E153" s="123">
        <v>7635</v>
      </c>
      <c r="F153" s="123">
        <v>7635</v>
      </c>
      <c r="G153" s="123">
        <v>0</v>
      </c>
      <c r="H153" s="123">
        <v>3231</v>
      </c>
      <c r="J153">
        <f>IF(F153=Issue_Home!$D$13,1,IF(F153&lt;=Issue_Home!$H$13,2,IF(F153&lt;=Issue_Home!$L$13,3,IF(F153&lt;=Issue_Home!$P$13,4,IF(F153&lt;=Issue_Home!$T$13,5,IF(F153&lt;=Issue_Home!$X$13,6,IF(F153=Issue_Home!$Z$13,7)))))))</f>
        <v>1</v>
      </c>
    </row>
    <row r="154" spans="1:10" x14ac:dyDescent="0.3">
      <c r="A154" s="122">
        <v>153</v>
      </c>
      <c r="B154" s="123">
        <v>3312</v>
      </c>
      <c r="C154" s="123" t="s">
        <v>154</v>
      </c>
      <c r="D154" s="123">
        <v>3312</v>
      </c>
      <c r="E154" s="123">
        <v>7635</v>
      </c>
      <c r="F154" s="123">
        <v>7635</v>
      </c>
      <c r="G154" s="123">
        <v>0</v>
      </c>
      <c r="H154" s="123">
        <v>3312</v>
      </c>
      <c r="J154">
        <f>IF(F154=Issue_Home!$D$13,1,IF(F154&lt;=Issue_Home!$H$13,2,IF(F154&lt;=Issue_Home!$L$13,3,IF(F154&lt;=Issue_Home!$P$13,4,IF(F154&lt;=Issue_Home!$T$13,5,IF(F154&lt;=Issue_Home!$X$13,6,IF(F154=Issue_Home!$Z$13,7)))))))</f>
        <v>1</v>
      </c>
    </row>
    <row r="155" spans="1:10" x14ac:dyDescent="0.3">
      <c r="A155" s="122">
        <v>154</v>
      </c>
      <c r="B155" s="123">
        <v>3330</v>
      </c>
      <c r="C155" s="123" t="s">
        <v>155</v>
      </c>
      <c r="D155" s="123">
        <v>3330</v>
      </c>
      <c r="E155" s="123">
        <v>7635</v>
      </c>
      <c r="F155" s="123">
        <v>7644</v>
      </c>
      <c r="G155" s="123">
        <v>9</v>
      </c>
      <c r="H155" s="123">
        <v>3330</v>
      </c>
      <c r="J155">
        <f>IF(F155=Issue_Home!$D$13,1,IF(F155&lt;=Issue_Home!$H$13,2,IF(F155&lt;=Issue_Home!$L$13,3,IF(F155&lt;=Issue_Home!$P$13,4,IF(F155&lt;=Issue_Home!$T$13,5,IF(F155&lt;=Issue_Home!$X$13,6,IF(F155=Issue_Home!$Z$13,7)))))))</f>
        <v>2</v>
      </c>
    </row>
    <row r="156" spans="1:10" x14ac:dyDescent="0.3">
      <c r="A156" s="122">
        <v>155</v>
      </c>
      <c r="B156" s="123">
        <v>3348</v>
      </c>
      <c r="C156" s="123" t="s">
        <v>156</v>
      </c>
      <c r="D156" s="123">
        <v>3348</v>
      </c>
      <c r="E156" s="123">
        <v>7635</v>
      </c>
      <c r="F156" s="123">
        <v>7703</v>
      </c>
      <c r="G156" s="123">
        <v>68</v>
      </c>
      <c r="H156" s="123">
        <v>3348</v>
      </c>
      <c r="J156">
        <f>IF(F156=Issue_Home!$D$13,1,IF(F156&lt;=Issue_Home!$H$13,2,IF(F156&lt;=Issue_Home!$L$13,3,IF(F156&lt;=Issue_Home!$P$13,4,IF(F156&lt;=Issue_Home!$T$13,5,IF(F156&lt;=Issue_Home!$X$13,6,IF(F156=Issue_Home!$Z$13,7)))))))</f>
        <v>4</v>
      </c>
    </row>
    <row r="157" spans="1:10" x14ac:dyDescent="0.3">
      <c r="A157" s="122">
        <v>156</v>
      </c>
      <c r="B157" s="123">
        <v>3375</v>
      </c>
      <c r="C157" s="123" t="s">
        <v>157</v>
      </c>
      <c r="D157" s="123">
        <v>3375</v>
      </c>
      <c r="E157" s="123">
        <v>7635</v>
      </c>
      <c r="F157" s="123">
        <v>7635</v>
      </c>
      <c r="G157" s="123">
        <v>0</v>
      </c>
      <c r="H157" s="123">
        <v>3375</v>
      </c>
      <c r="J157">
        <f>IF(F157=Issue_Home!$D$13,1,IF(F157&lt;=Issue_Home!$H$13,2,IF(F157&lt;=Issue_Home!$L$13,3,IF(F157&lt;=Issue_Home!$P$13,4,IF(F157&lt;=Issue_Home!$T$13,5,IF(F157&lt;=Issue_Home!$X$13,6,IF(F157=Issue_Home!$Z$13,7)))))))</f>
        <v>1</v>
      </c>
    </row>
    <row r="158" spans="1:10" x14ac:dyDescent="0.3">
      <c r="A158" s="122">
        <v>157</v>
      </c>
      <c r="B158" s="123">
        <v>3420</v>
      </c>
      <c r="C158" s="123" t="s">
        <v>158</v>
      </c>
      <c r="D158" s="123">
        <v>3420</v>
      </c>
      <c r="E158" s="123">
        <v>7635</v>
      </c>
      <c r="F158" s="123">
        <v>7635</v>
      </c>
      <c r="G158" s="123">
        <v>0</v>
      </c>
      <c r="H158" s="123">
        <v>3420</v>
      </c>
      <c r="J158">
        <f>IF(F158=Issue_Home!$D$13,1,IF(F158&lt;=Issue_Home!$H$13,2,IF(F158&lt;=Issue_Home!$L$13,3,IF(F158&lt;=Issue_Home!$P$13,4,IF(F158&lt;=Issue_Home!$T$13,5,IF(F158&lt;=Issue_Home!$X$13,6,IF(F158=Issue_Home!$Z$13,7)))))))</f>
        <v>1</v>
      </c>
    </row>
    <row r="159" spans="1:10" x14ac:dyDescent="0.3">
      <c r="A159" s="122">
        <v>158</v>
      </c>
      <c r="B159" s="123">
        <v>3465</v>
      </c>
      <c r="C159" s="123" t="s">
        <v>159</v>
      </c>
      <c r="D159" s="123">
        <v>3465</v>
      </c>
      <c r="E159" s="123">
        <v>7635</v>
      </c>
      <c r="F159" s="123">
        <v>7635</v>
      </c>
      <c r="G159" s="123">
        <v>0</v>
      </c>
      <c r="H159" s="123">
        <v>3465</v>
      </c>
      <c r="J159">
        <f>IF(F159=Issue_Home!$D$13,1,IF(F159&lt;=Issue_Home!$H$13,2,IF(F159&lt;=Issue_Home!$L$13,3,IF(F159&lt;=Issue_Home!$P$13,4,IF(F159&lt;=Issue_Home!$T$13,5,IF(F159&lt;=Issue_Home!$X$13,6,IF(F159=Issue_Home!$Z$13,7)))))))</f>
        <v>1</v>
      </c>
    </row>
    <row r="160" spans="1:10" x14ac:dyDescent="0.3">
      <c r="A160" s="122">
        <v>159</v>
      </c>
      <c r="B160" s="123">
        <v>3537</v>
      </c>
      <c r="C160" s="123" t="s">
        <v>160</v>
      </c>
      <c r="D160" s="123">
        <v>3537</v>
      </c>
      <c r="E160" s="123">
        <v>7635</v>
      </c>
      <c r="F160" s="123">
        <v>7635</v>
      </c>
      <c r="G160" s="123">
        <v>0</v>
      </c>
      <c r="H160" s="123">
        <v>3537</v>
      </c>
      <c r="J160">
        <f>IF(F160=Issue_Home!$D$13,1,IF(F160&lt;=Issue_Home!$H$13,2,IF(F160&lt;=Issue_Home!$L$13,3,IF(F160&lt;=Issue_Home!$P$13,4,IF(F160&lt;=Issue_Home!$T$13,5,IF(F160&lt;=Issue_Home!$X$13,6,IF(F160=Issue_Home!$Z$13,7)))))))</f>
        <v>1</v>
      </c>
    </row>
    <row r="161" spans="1:10" x14ac:dyDescent="0.3">
      <c r="A161" s="122">
        <v>160</v>
      </c>
      <c r="B161" s="123">
        <v>3555</v>
      </c>
      <c r="C161" s="123" t="s">
        <v>161</v>
      </c>
      <c r="D161" s="123">
        <v>3555</v>
      </c>
      <c r="E161" s="123">
        <v>7635</v>
      </c>
      <c r="F161" s="123">
        <v>7635</v>
      </c>
      <c r="G161" s="123">
        <v>0</v>
      </c>
      <c r="H161" s="123">
        <v>3555</v>
      </c>
      <c r="J161">
        <f>IF(F161=Issue_Home!$D$13,1,IF(F161&lt;=Issue_Home!$H$13,2,IF(F161&lt;=Issue_Home!$L$13,3,IF(F161&lt;=Issue_Home!$P$13,4,IF(F161&lt;=Issue_Home!$T$13,5,IF(F161&lt;=Issue_Home!$X$13,6,IF(F161=Issue_Home!$Z$13,7)))))))</f>
        <v>1</v>
      </c>
    </row>
    <row r="162" spans="1:10" x14ac:dyDescent="0.3">
      <c r="A162" s="122">
        <v>161</v>
      </c>
      <c r="B162" s="123">
        <v>3582</v>
      </c>
      <c r="C162" s="123" t="s">
        <v>99</v>
      </c>
      <c r="D162" s="123">
        <v>1968</v>
      </c>
      <c r="E162" s="123">
        <v>7635</v>
      </c>
      <c r="F162" s="123">
        <v>7684</v>
      </c>
      <c r="G162" s="123">
        <v>49</v>
      </c>
      <c r="H162" s="123">
        <v>1968</v>
      </c>
      <c r="J162">
        <f>IF(F162=Issue_Home!$D$13,1,IF(F162&lt;=Issue_Home!$H$13,2,IF(F162&lt;=Issue_Home!$L$13,3,IF(F162&lt;=Issue_Home!$P$13,4,IF(F162&lt;=Issue_Home!$T$13,5,IF(F162&lt;=Issue_Home!$X$13,6,IF(F162=Issue_Home!$Z$13,7)))))))</f>
        <v>3</v>
      </c>
    </row>
    <row r="163" spans="1:10" x14ac:dyDescent="0.3">
      <c r="A163" s="122">
        <v>162</v>
      </c>
      <c r="B163" s="123">
        <v>3600</v>
      </c>
      <c r="C163" s="123" t="s">
        <v>162</v>
      </c>
      <c r="D163" s="123">
        <v>3600</v>
      </c>
      <c r="E163" s="123">
        <v>7635</v>
      </c>
      <c r="F163" s="123">
        <v>7635</v>
      </c>
      <c r="G163" s="123">
        <v>0</v>
      </c>
      <c r="H163" s="123">
        <v>3600</v>
      </c>
      <c r="J163">
        <f>IF(F163=Issue_Home!$D$13,1,IF(F163&lt;=Issue_Home!$H$13,2,IF(F163&lt;=Issue_Home!$L$13,3,IF(F163&lt;=Issue_Home!$P$13,4,IF(F163&lt;=Issue_Home!$T$13,5,IF(F163&lt;=Issue_Home!$X$13,6,IF(F163=Issue_Home!$Z$13,7)))))))</f>
        <v>1</v>
      </c>
    </row>
    <row r="164" spans="1:10" x14ac:dyDescent="0.3">
      <c r="A164" s="122">
        <v>163</v>
      </c>
      <c r="B164" s="123">
        <v>3609</v>
      </c>
      <c r="C164" s="123" t="s">
        <v>163</v>
      </c>
      <c r="D164" s="123">
        <v>3609</v>
      </c>
      <c r="E164" s="123">
        <v>7635</v>
      </c>
      <c r="F164" s="123">
        <v>7635</v>
      </c>
      <c r="G164" s="123">
        <v>0</v>
      </c>
      <c r="H164" s="123">
        <v>3609</v>
      </c>
      <c r="J164">
        <f>IF(F164=Issue_Home!$D$13,1,IF(F164&lt;=Issue_Home!$H$13,2,IF(F164&lt;=Issue_Home!$L$13,3,IF(F164&lt;=Issue_Home!$P$13,4,IF(F164&lt;=Issue_Home!$T$13,5,IF(F164&lt;=Issue_Home!$X$13,6,IF(F164=Issue_Home!$Z$13,7)))))))</f>
        <v>1</v>
      </c>
    </row>
    <row r="165" spans="1:10" x14ac:dyDescent="0.3">
      <c r="A165" s="122">
        <v>164</v>
      </c>
      <c r="B165" s="123">
        <v>3645</v>
      </c>
      <c r="C165" s="123" t="s">
        <v>164</v>
      </c>
      <c r="D165" s="123">
        <v>3645</v>
      </c>
      <c r="E165" s="123">
        <v>7635</v>
      </c>
      <c r="F165" s="123">
        <v>7635</v>
      </c>
      <c r="G165" s="123">
        <v>0</v>
      </c>
      <c r="H165" s="123">
        <v>3645</v>
      </c>
      <c r="J165">
        <f>IF(F165=Issue_Home!$D$13,1,IF(F165&lt;=Issue_Home!$H$13,2,IF(F165&lt;=Issue_Home!$L$13,3,IF(F165&lt;=Issue_Home!$P$13,4,IF(F165&lt;=Issue_Home!$T$13,5,IF(F165&lt;=Issue_Home!$X$13,6,IF(F165=Issue_Home!$Z$13,7)))))))</f>
        <v>1</v>
      </c>
    </row>
    <row r="166" spans="1:10" x14ac:dyDescent="0.3">
      <c r="A166" s="122">
        <v>165</v>
      </c>
      <c r="B166" s="123">
        <v>3691</v>
      </c>
      <c r="C166" s="123" t="s">
        <v>208</v>
      </c>
      <c r="D166" s="123">
        <v>3691</v>
      </c>
      <c r="E166" s="123">
        <v>7635</v>
      </c>
      <c r="F166" s="123">
        <v>7641</v>
      </c>
      <c r="G166" s="123">
        <v>6</v>
      </c>
      <c r="H166" s="123">
        <v>3691</v>
      </c>
      <c r="J166">
        <f>IF(F166=Issue_Home!$D$13,1,IF(F166&lt;=Issue_Home!$H$13,2,IF(F166&lt;=Issue_Home!$L$13,3,IF(F166&lt;=Issue_Home!$P$13,4,IF(F166&lt;=Issue_Home!$T$13,5,IF(F166&lt;=Issue_Home!$X$13,6,IF(F166=Issue_Home!$Z$13,7)))))))</f>
        <v>2</v>
      </c>
    </row>
    <row r="167" spans="1:10" x14ac:dyDescent="0.3">
      <c r="A167" s="122">
        <v>166</v>
      </c>
      <c r="B167" s="123">
        <v>3715</v>
      </c>
      <c r="C167" s="123" t="s">
        <v>165</v>
      </c>
      <c r="D167" s="123">
        <v>3715</v>
      </c>
      <c r="E167" s="123">
        <v>7635</v>
      </c>
      <c r="F167" s="123">
        <v>7635</v>
      </c>
      <c r="G167" s="123">
        <v>0</v>
      </c>
      <c r="H167" s="123">
        <v>3715</v>
      </c>
      <c r="J167">
        <f>IF(F167=Issue_Home!$D$13,1,IF(F167&lt;=Issue_Home!$H$13,2,IF(F167&lt;=Issue_Home!$L$13,3,IF(F167&lt;=Issue_Home!$P$13,4,IF(F167&lt;=Issue_Home!$T$13,5,IF(F167&lt;=Issue_Home!$X$13,6,IF(F167=Issue_Home!$Z$13,7)))))))</f>
        <v>1</v>
      </c>
    </row>
    <row r="168" spans="1:10" x14ac:dyDescent="0.3">
      <c r="A168" s="122">
        <v>167</v>
      </c>
      <c r="B168" s="123">
        <v>3744</v>
      </c>
      <c r="C168" s="123" t="s">
        <v>166</v>
      </c>
      <c r="D168" s="123">
        <v>3744</v>
      </c>
      <c r="E168" s="123">
        <v>7635</v>
      </c>
      <c r="F168" s="123">
        <v>7635</v>
      </c>
      <c r="G168" s="123">
        <v>0</v>
      </c>
      <c r="H168" s="123">
        <v>3744</v>
      </c>
      <c r="J168">
        <f>IF(F168=Issue_Home!$D$13,1,IF(F168&lt;=Issue_Home!$H$13,2,IF(F168&lt;=Issue_Home!$L$13,3,IF(F168&lt;=Issue_Home!$P$13,4,IF(F168&lt;=Issue_Home!$T$13,5,IF(F168&lt;=Issue_Home!$X$13,6,IF(F168=Issue_Home!$Z$13,7)))))))</f>
        <v>1</v>
      </c>
    </row>
    <row r="169" spans="1:10" x14ac:dyDescent="0.3">
      <c r="A169" s="122">
        <v>168</v>
      </c>
      <c r="B169" s="123">
        <v>3798</v>
      </c>
      <c r="C169" s="123" t="s">
        <v>167</v>
      </c>
      <c r="D169" s="123">
        <v>3798</v>
      </c>
      <c r="E169" s="123">
        <v>7635</v>
      </c>
      <c r="F169" s="123">
        <v>7635</v>
      </c>
      <c r="G169" s="123">
        <v>0</v>
      </c>
      <c r="H169" s="123">
        <v>3798</v>
      </c>
      <c r="J169">
        <f>IF(F169=Issue_Home!$D$13,1,IF(F169&lt;=Issue_Home!$H$13,2,IF(F169&lt;=Issue_Home!$L$13,3,IF(F169&lt;=Issue_Home!$P$13,4,IF(F169&lt;=Issue_Home!$T$13,5,IF(F169&lt;=Issue_Home!$X$13,6,IF(F169=Issue_Home!$Z$13,7)))))))</f>
        <v>1</v>
      </c>
    </row>
    <row r="170" spans="1:10" x14ac:dyDescent="0.3">
      <c r="A170" s="122">
        <v>169</v>
      </c>
      <c r="B170" s="123">
        <v>3816</v>
      </c>
      <c r="C170" s="123" t="s">
        <v>168</v>
      </c>
      <c r="D170" s="123">
        <v>3816</v>
      </c>
      <c r="E170" s="123">
        <v>7635</v>
      </c>
      <c r="F170" s="123">
        <v>7635</v>
      </c>
      <c r="G170" s="123">
        <v>0</v>
      </c>
      <c r="H170" s="123">
        <v>3816</v>
      </c>
      <c r="J170">
        <f>IF(F170=Issue_Home!$D$13,1,IF(F170&lt;=Issue_Home!$H$13,2,IF(F170&lt;=Issue_Home!$L$13,3,IF(F170&lt;=Issue_Home!$P$13,4,IF(F170&lt;=Issue_Home!$T$13,5,IF(F170&lt;=Issue_Home!$X$13,6,IF(F170=Issue_Home!$Z$13,7)))))))</f>
        <v>1</v>
      </c>
    </row>
    <row r="171" spans="1:10" x14ac:dyDescent="0.3">
      <c r="A171" s="122">
        <v>170</v>
      </c>
      <c r="B171" s="123">
        <v>3841</v>
      </c>
      <c r="C171" s="123" t="s">
        <v>169</v>
      </c>
      <c r="D171" s="123">
        <v>3841</v>
      </c>
      <c r="E171" s="123">
        <v>7635</v>
      </c>
      <c r="F171" s="123">
        <v>7635</v>
      </c>
      <c r="G171" s="123">
        <v>0</v>
      </c>
      <c r="H171" s="123">
        <v>3841</v>
      </c>
      <c r="J171">
        <f>IF(F171=Issue_Home!$D$13,1,IF(F171&lt;=Issue_Home!$H$13,2,IF(F171&lt;=Issue_Home!$L$13,3,IF(F171&lt;=Issue_Home!$P$13,4,IF(F171&lt;=Issue_Home!$T$13,5,IF(F171&lt;=Issue_Home!$X$13,6,IF(F171=Issue_Home!$Z$13,7)))))))</f>
        <v>1</v>
      </c>
    </row>
    <row r="172" spans="1:10" x14ac:dyDescent="0.3">
      <c r="A172" s="122">
        <v>171</v>
      </c>
      <c r="B172" s="123">
        <v>3906</v>
      </c>
      <c r="C172" s="123" t="s">
        <v>171</v>
      </c>
      <c r="D172" s="123">
        <v>3906</v>
      </c>
      <c r="E172" s="123">
        <v>7635</v>
      </c>
      <c r="F172" s="123">
        <v>7635</v>
      </c>
      <c r="G172" s="123">
        <v>0</v>
      </c>
      <c r="H172" s="123">
        <v>3906</v>
      </c>
      <c r="J172">
        <f>IF(F172=Issue_Home!$D$13,1,IF(F172&lt;=Issue_Home!$H$13,2,IF(F172&lt;=Issue_Home!$L$13,3,IF(F172&lt;=Issue_Home!$P$13,4,IF(F172&lt;=Issue_Home!$T$13,5,IF(F172&lt;=Issue_Home!$X$13,6,IF(F172=Issue_Home!$Z$13,7)))))))</f>
        <v>1</v>
      </c>
    </row>
    <row r="173" spans="1:10" x14ac:dyDescent="0.3">
      <c r="A173" s="122">
        <v>172</v>
      </c>
      <c r="B173" s="123">
        <v>3942</v>
      </c>
      <c r="C173" s="123" t="s">
        <v>174</v>
      </c>
      <c r="D173" s="123">
        <v>3942</v>
      </c>
      <c r="E173" s="123">
        <v>7635</v>
      </c>
      <c r="F173" s="123">
        <v>7635</v>
      </c>
      <c r="G173" s="123">
        <v>0</v>
      </c>
      <c r="H173" s="123">
        <v>3942</v>
      </c>
      <c r="J173">
        <f>IF(F173=Issue_Home!$D$13,1,IF(F173&lt;=Issue_Home!$H$13,2,IF(F173&lt;=Issue_Home!$L$13,3,IF(F173&lt;=Issue_Home!$P$13,4,IF(F173&lt;=Issue_Home!$T$13,5,IF(F173&lt;=Issue_Home!$X$13,6,IF(F173=Issue_Home!$Z$13,7)))))))</f>
        <v>1</v>
      </c>
    </row>
    <row r="174" spans="1:10" x14ac:dyDescent="0.3">
      <c r="A174" s="122">
        <v>173</v>
      </c>
      <c r="B174" s="123">
        <v>3978</v>
      </c>
      <c r="C174" s="123" t="s">
        <v>100</v>
      </c>
      <c r="D174" s="123">
        <v>3978</v>
      </c>
      <c r="E174" s="123">
        <v>7635</v>
      </c>
      <c r="F174" s="123">
        <v>7664</v>
      </c>
      <c r="G174" s="123">
        <v>29</v>
      </c>
      <c r="H174" s="123">
        <v>3978</v>
      </c>
      <c r="J174">
        <f>IF(F174=Issue_Home!$D$13,1,IF(F174&lt;=Issue_Home!$H$13,2,IF(F174&lt;=Issue_Home!$L$13,3,IF(F174&lt;=Issue_Home!$P$13,4,IF(F174&lt;=Issue_Home!$T$13,5,IF(F174&lt;=Issue_Home!$X$13,6,IF(F174=Issue_Home!$Z$13,7)))))))</f>
        <v>3</v>
      </c>
    </row>
    <row r="175" spans="1:10" x14ac:dyDescent="0.3">
      <c r="A175" s="122">
        <v>174</v>
      </c>
      <c r="B175" s="123">
        <v>4023</v>
      </c>
      <c r="C175" s="123" t="s">
        <v>575</v>
      </c>
      <c r="D175" s="123">
        <v>4023</v>
      </c>
      <c r="E175" s="123">
        <v>7635</v>
      </c>
      <c r="F175" s="123">
        <v>7660</v>
      </c>
      <c r="G175" s="123">
        <v>25</v>
      </c>
      <c r="H175" s="123">
        <v>4023</v>
      </c>
      <c r="J175">
        <f>IF(F175=Issue_Home!$D$13,1,IF(F175&lt;=Issue_Home!$H$13,2,IF(F175&lt;=Issue_Home!$L$13,3,IF(F175&lt;=Issue_Home!$P$13,4,IF(F175&lt;=Issue_Home!$T$13,5,IF(F175&lt;=Issue_Home!$X$13,6,IF(F175=Issue_Home!$Z$13,7)))))))</f>
        <v>2</v>
      </c>
    </row>
    <row r="176" spans="1:10" x14ac:dyDescent="0.3">
      <c r="A176" s="122">
        <v>175</v>
      </c>
      <c r="B176" s="123">
        <v>4033</v>
      </c>
      <c r="C176" s="123" t="s">
        <v>176</v>
      </c>
      <c r="D176" s="123">
        <v>4033</v>
      </c>
      <c r="E176" s="123">
        <v>7635</v>
      </c>
      <c r="F176" s="123">
        <v>7707</v>
      </c>
      <c r="G176" s="123">
        <v>72</v>
      </c>
      <c r="H176" s="123">
        <v>4033</v>
      </c>
      <c r="J176">
        <f>IF(F176=Issue_Home!$D$13,1,IF(F176&lt;=Issue_Home!$H$13,2,IF(F176&lt;=Issue_Home!$L$13,3,IF(F176&lt;=Issue_Home!$P$13,4,IF(F176&lt;=Issue_Home!$T$13,5,IF(F176&lt;=Issue_Home!$X$13,6,IF(F176=Issue_Home!$Z$13,7)))))))</f>
        <v>4</v>
      </c>
    </row>
    <row r="177" spans="1:10" x14ac:dyDescent="0.3">
      <c r="A177" s="122">
        <v>176</v>
      </c>
      <c r="B177" s="123">
        <v>4041</v>
      </c>
      <c r="C177" s="123" t="s">
        <v>177</v>
      </c>
      <c r="D177" s="123">
        <v>4041</v>
      </c>
      <c r="E177" s="123">
        <v>7635</v>
      </c>
      <c r="F177" s="123">
        <v>7635</v>
      </c>
      <c r="G177" s="123">
        <v>0</v>
      </c>
      <c r="H177" s="123">
        <v>4041</v>
      </c>
      <c r="J177">
        <f>IF(F177=Issue_Home!$D$13,1,IF(F177&lt;=Issue_Home!$H$13,2,IF(F177&lt;=Issue_Home!$L$13,3,IF(F177&lt;=Issue_Home!$P$13,4,IF(F177&lt;=Issue_Home!$T$13,5,IF(F177&lt;=Issue_Home!$X$13,6,IF(F177=Issue_Home!$Z$13,7)))))))</f>
        <v>1</v>
      </c>
    </row>
    <row r="178" spans="1:10" x14ac:dyDescent="0.3">
      <c r="A178" s="122">
        <v>177</v>
      </c>
      <c r="B178" s="123">
        <v>4043</v>
      </c>
      <c r="C178" s="123" t="s">
        <v>178</v>
      </c>
      <c r="D178" s="123">
        <v>4043</v>
      </c>
      <c r="E178" s="123">
        <v>7635</v>
      </c>
      <c r="F178" s="123">
        <v>7635</v>
      </c>
      <c r="G178" s="123">
        <v>0</v>
      </c>
      <c r="H178" s="123">
        <v>4043</v>
      </c>
      <c r="J178">
        <f>IF(F178=Issue_Home!$D$13,1,IF(F178&lt;=Issue_Home!$H$13,2,IF(F178&lt;=Issue_Home!$L$13,3,IF(F178&lt;=Issue_Home!$P$13,4,IF(F178&lt;=Issue_Home!$T$13,5,IF(F178&lt;=Issue_Home!$X$13,6,IF(F178=Issue_Home!$Z$13,7)))))))</f>
        <v>1</v>
      </c>
    </row>
    <row r="179" spans="1:10" x14ac:dyDescent="0.3">
      <c r="A179" s="122">
        <v>178</v>
      </c>
      <c r="B179" s="123">
        <v>4068</v>
      </c>
      <c r="C179" s="123" t="s">
        <v>576</v>
      </c>
      <c r="D179" s="123">
        <v>4068</v>
      </c>
      <c r="E179" s="123">
        <v>7635</v>
      </c>
      <c r="F179" s="123">
        <v>7635</v>
      </c>
      <c r="G179" s="123">
        <v>0</v>
      </c>
      <c r="H179" s="123">
        <v>4068</v>
      </c>
      <c r="J179">
        <f>IF(F179=Issue_Home!$D$13,1,IF(F179&lt;=Issue_Home!$H$13,2,IF(F179&lt;=Issue_Home!$L$13,3,IF(F179&lt;=Issue_Home!$P$13,4,IF(F179&lt;=Issue_Home!$T$13,5,IF(F179&lt;=Issue_Home!$X$13,6,IF(F179=Issue_Home!$Z$13,7)))))))</f>
        <v>1</v>
      </c>
    </row>
    <row r="180" spans="1:10" x14ac:dyDescent="0.3">
      <c r="A180" s="122">
        <v>179</v>
      </c>
      <c r="B180" s="123">
        <v>4086</v>
      </c>
      <c r="C180" s="123" t="s">
        <v>564</v>
      </c>
      <c r="D180" s="123">
        <v>4086</v>
      </c>
      <c r="E180" s="123">
        <v>7635</v>
      </c>
      <c r="F180" s="123">
        <v>7702</v>
      </c>
      <c r="G180" s="123">
        <v>67</v>
      </c>
      <c r="H180" s="123">
        <v>4086</v>
      </c>
      <c r="J180">
        <f>IF(F180=Issue_Home!$D$13,1,IF(F180&lt;=Issue_Home!$H$13,2,IF(F180&lt;=Issue_Home!$L$13,3,IF(F180&lt;=Issue_Home!$P$13,4,IF(F180&lt;=Issue_Home!$T$13,5,IF(F180&lt;=Issue_Home!$X$13,6,IF(F180=Issue_Home!$Z$13,7)))))))</f>
        <v>4</v>
      </c>
    </row>
    <row r="181" spans="1:10" x14ac:dyDescent="0.3">
      <c r="A181" s="122">
        <v>180</v>
      </c>
      <c r="B181" s="123">
        <v>4104</v>
      </c>
      <c r="C181" s="123" t="s">
        <v>181</v>
      </c>
      <c r="D181" s="123">
        <v>4104</v>
      </c>
      <c r="E181" s="123">
        <v>7635</v>
      </c>
      <c r="F181" s="123">
        <v>7641</v>
      </c>
      <c r="G181" s="123">
        <v>6</v>
      </c>
      <c r="H181" s="123">
        <v>4104</v>
      </c>
      <c r="J181">
        <f>IF(F181=Issue_Home!$D$13,1,IF(F181&lt;=Issue_Home!$H$13,2,IF(F181&lt;=Issue_Home!$L$13,3,IF(F181&lt;=Issue_Home!$P$13,4,IF(F181&lt;=Issue_Home!$T$13,5,IF(F181&lt;=Issue_Home!$X$13,6,IF(F181=Issue_Home!$Z$13,7)))))))</f>
        <v>2</v>
      </c>
    </row>
    <row r="182" spans="1:10" x14ac:dyDescent="0.3">
      <c r="A182" s="122">
        <v>181</v>
      </c>
      <c r="B182" s="123">
        <v>4122</v>
      </c>
      <c r="C182" s="123" t="s">
        <v>182</v>
      </c>
      <c r="D182" s="123">
        <v>4122</v>
      </c>
      <c r="E182" s="123">
        <v>7635</v>
      </c>
      <c r="F182" s="123">
        <v>7635</v>
      </c>
      <c r="G182" s="123">
        <v>0</v>
      </c>
      <c r="H182" s="123">
        <v>4122</v>
      </c>
      <c r="J182">
        <f>IF(F182=Issue_Home!$D$13,1,IF(F182&lt;=Issue_Home!$H$13,2,IF(F182&lt;=Issue_Home!$L$13,3,IF(F182&lt;=Issue_Home!$P$13,4,IF(F182&lt;=Issue_Home!$T$13,5,IF(F182&lt;=Issue_Home!$X$13,6,IF(F182=Issue_Home!$Z$13,7)))))))</f>
        <v>1</v>
      </c>
    </row>
    <row r="183" spans="1:10" x14ac:dyDescent="0.3">
      <c r="A183" s="122">
        <v>182</v>
      </c>
      <c r="B183" s="123">
        <v>4131</v>
      </c>
      <c r="C183" s="123" t="s">
        <v>183</v>
      </c>
      <c r="D183" s="123">
        <v>4131</v>
      </c>
      <c r="E183" s="123">
        <v>7635</v>
      </c>
      <c r="F183" s="123">
        <v>7672</v>
      </c>
      <c r="G183" s="123">
        <v>37</v>
      </c>
      <c r="H183" s="123">
        <v>4131</v>
      </c>
      <c r="J183">
        <f>IF(F183=Issue_Home!$D$13,1,IF(F183&lt;=Issue_Home!$H$13,2,IF(F183&lt;=Issue_Home!$L$13,3,IF(F183&lt;=Issue_Home!$P$13,4,IF(F183&lt;=Issue_Home!$T$13,5,IF(F183&lt;=Issue_Home!$X$13,6,IF(F183=Issue_Home!$Z$13,7)))))))</f>
        <v>3</v>
      </c>
    </row>
    <row r="184" spans="1:10" x14ac:dyDescent="0.3">
      <c r="A184" s="122">
        <v>183</v>
      </c>
      <c r="B184" s="123">
        <v>4149</v>
      </c>
      <c r="C184" s="123" t="s">
        <v>565</v>
      </c>
      <c r="D184" s="123">
        <v>4149</v>
      </c>
      <c r="E184" s="123">
        <v>7635</v>
      </c>
      <c r="F184" s="123">
        <v>7640</v>
      </c>
      <c r="G184" s="123">
        <v>5</v>
      </c>
      <c r="H184" s="123">
        <v>4149</v>
      </c>
      <c r="J184">
        <f>IF(F184=Issue_Home!$D$13,1,IF(F184&lt;=Issue_Home!$H$13,2,IF(F184&lt;=Issue_Home!$L$13,3,IF(F184&lt;=Issue_Home!$P$13,4,IF(F184&lt;=Issue_Home!$T$13,5,IF(F184&lt;=Issue_Home!$X$13,6,IF(F184=Issue_Home!$Z$13,7)))))))</f>
        <v>2</v>
      </c>
    </row>
    <row r="185" spans="1:10" x14ac:dyDescent="0.3">
      <c r="A185" s="122">
        <v>184</v>
      </c>
      <c r="B185" s="123">
        <v>4203</v>
      </c>
      <c r="C185" s="123" t="s">
        <v>184</v>
      </c>
      <c r="D185" s="123">
        <v>4203</v>
      </c>
      <c r="E185" s="123">
        <v>7635</v>
      </c>
      <c r="F185" s="123">
        <v>7635</v>
      </c>
      <c r="G185" s="123">
        <v>0</v>
      </c>
      <c r="H185" s="123">
        <v>4203</v>
      </c>
      <c r="J185">
        <f>IF(F185=Issue_Home!$D$13,1,IF(F185&lt;=Issue_Home!$H$13,2,IF(F185&lt;=Issue_Home!$L$13,3,IF(F185&lt;=Issue_Home!$P$13,4,IF(F185&lt;=Issue_Home!$T$13,5,IF(F185&lt;=Issue_Home!$X$13,6,IF(F185=Issue_Home!$Z$13,7)))))))</f>
        <v>1</v>
      </c>
    </row>
    <row r="186" spans="1:10" x14ac:dyDescent="0.3">
      <c r="A186" s="122">
        <v>185</v>
      </c>
      <c r="B186" s="123">
        <v>4212</v>
      </c>
      <c r="C186" s="123" t="s">
        <v>185</v>
      </c>
      <c r="D186" s="123">
        <v>4212</v>
      </c>
      <c r="E186" s="123">
        <v>7635</v>
      </c>
      <c r="F186" s="123">
        <v>7635</v>
      </c>
      <c r="G186" s="123">
        <v>0</v>
      </c>
      <c r="H186" s="123">
        <v>4212</v>
      </c>
      <c r="J186">
        <f>IF(F186=Issue_Home!$D$13,1,IF(F186&lt;=Issue_Home!$H$13,2,IF(F186&lt;=Issue_Home!$L$13,3,IF(F186&lt;=Issue_Home!$P$13,4,IF(F186&lt;=Issue_Home!$T$13,5,IF(F186&lt;=Issue_Home!$X$13,6,IF(F186=Issue_Home!$Z$13,7)))))))</f>
        <v>1</v>
      </c>
    </row>
    <row r="187" spans="1:10" x14ac:dyDescent="0.3">
      <c r="A187" s="122">
        <v>186</v>
      </c>
      <c r="B187" s="123">
        <v>4269</v>
      </c>
      <c r="C187" s="123" t="s">
        <v>187</v>
      </c>
      <c r="D187" s="123">
        <v>4269</v>
      </c>
      <c r="E187" s="123">
        <v>7635</v>
      </c>
      <c r="F187" s="123">
        <v>7689</v>
      </c>
      <c r="G187" s="123">
        <v>54</v>
      </c>
      <c r="H187" s="123">
        <v>4269</v>
      </c>
      <c r="J187">
        <f>IF(F187=Issue_Home!$D$13,1,IF(F187&lt;=Issue_Home!$H$13,2,IF(F187&lt;=Issue_Home!$L$13,3,IF(F187&lt;=Issue_Home!$P$13,4,IF(F187&lt;=Issue_Home!$T$13,5,IF(F187&lt;=Issue_Home!$X$13,6,IF(F187=Issue_Home!$Z$13,7)))))))</f>
        <v>3</v>
      </c>
    </row>
    <row r="188" spans="1:10" x14ac:dyDescent="0.3">
      <c r="A188" s="122">
        <v>187</v>
      </c>
      <c r="B188" s="123">
        <v>4271</v>
      </c>
      <c r="C188" s="123" t="s">
        <v>186</v>
      </c>
      <c r="D188" s="123">
        <v>4271</v>
      </c>
      <c r="E188" s="123">
        <v>7635</v>
      </c>
      <c r="F188" s="123">
        <v>7635</v>
      </c>
      <c r="G188" s="123">
        <v>0</v>
      </c>
      <c r="H188" s="123">
        <v>4271</v>
      </c>
      <c r="J188">
        <f>IF(F188=Issue_Home!$D$13,1,IF(F188&lt;=Issue_Home!$H$13,2,IF(F188&lt;=Issue_Home!$L$13,3,IF(F188&lt;=Issue_Home!$P$13,4,IF(F188&lt;=Issue_Home!$T$13,5,IF(F188&lt;=Issue_Home!$X$13,6,IF(F188=Issue_Home!$Z$13,7)))))))</f>
        <v>1</v>
      </c>
    </row>
    <row r="189" spans="1:10" x14ac:dyDescent="0.3">
      <c r="A189" s="122">
        <v>188</v>
      </c>
      <c r="B189" s="123">
        <v>4356</v>
      </c>
      <c r="C189" s="123" t="s">
        <v>188</v>
      </c>
      <c r="D189" s="123">
        <v>4356</v>
      </c>
      <c r="E189" s="123">
        <v>7635</v>
      </c>
      <c r="F189" s="123">
        <v>7635</v>
      </c>
      <c r="G189" s="123">
        <v>0</v>
      </c>
      <c r="H189" s="123">
        <v>4356</v>
      </c>
      <c r="J189">
        <f>IF(F189=Issue_Home!$D$13,1,IF(F189&lt;=Issue_Home!$H$13,2,IF(F189&lt;=Issue_Home!$L$13,3,IF(F189&lt;=Issue_Home!$P$13,4,IF(F189&lt;=Issue_Home!$T$13,5,IF(F189&lt;=Issue_Home!$X$13,6,IF(F189=Issue_Home!$Z$13,7)))))))</f>
        <v>1</v>
      </c>
    </row>
    <row r="190" spans="1:10" x14ac:dyDescent="0.3">
      <c r="A190" s="122">
        <v>189</v>
      </c>
      <c r="B190" s="123">
        <v>4419</v>
      </c>
      <c r="C190" s="123" t="s">
        <v>563</v>
      </c>
      <c r="D190" s="123">
        <v>4419</v>
      </c>
      <c r="E190" s="123">
        <v>7635</v>
      </c>
      <c r="F190" s="123">
        <v>7637</v>
      </c>
      <c r="G190" s="123">
        <v>2</v>
      </c>
      <c r="H190" s="123">
        <v>4419</v>
      </c>
      <c r="J190">
        <f>IF(F190=Issue_Home!$D$13,1,IF(F190&lt;=Issue_Home!$H$13,2,IF(F190&lt;=Issue_Home!$L$13,3,IF(F190&lt;=Issue_Home!$P$13,4,IF(F190&lt;=Issue_Home!$T$13,5,IF(F190&lt;=Issue_Home!$X$13,6,IF(F190=Issue_Home!$Z$13,7)))))))</f>
        <v>2</v>
      </c>
    </row>
    <row r="191" spans="1:10" x14ac:dyDescent="0.3">
      <c r="A191" s="122">
        <v>190</v>
      </c>
      <c r="B191" s="123">
        <v>4437</v>
      </c>
      <c r="C191" s="123" t="s">
        <v>189</v>
      </c>
      <c r="D191" s="123">
        <v>4437</v>
      </c>
      <c r="E191" s="123">
        <v>7635</v>
      </c>
      <c r="F191" s="123">
        <v>7635</v>
      </c>
      <c r="G191" s="123">
        <v>0</v>
      </c>
      <c r="H191" s="123">
        <v>4437</v>
      </c>
      <c r="J191">
        <f>IF(F191=Issue_Home!$D$13,1,IF(F191&lt;=Issue_Home!$H$13,2,IF(F191&lt;=Issue_Home!$L$13,3,IF(F191&lt;=Issue_Home!$P$13,4,IF(F191&lt;=Issue_Home!$T$13,5,IF(F191&lt;=Issue_Home!$X$13,6,IF(F191=Issue_Home!$Z$13,7)))))))</f>
        <v>1</v>
      </c>
    </row>
    <row r="192" spans="1:10" x14ac:dyDescent="0.3">
      <c r="A192" s="122">
        <v>191</v>
      </c>
      <c r="B192" s="123">
        <v>4446</v>
      </c>
      <c r="C192" s="123" t="s">
        <v>190</v>
      </c>
      <c r="D192" s="123">
        <v>4446</v>
      </c>
      <c r="E192" s="123">
        <v>7635</v>
      </c>
      <c r="F192" s="123">
        <v>7635</v>
      </c>
      <c r="G192" s="123">
        <v>0</v>
      </c>
      <c r="H192" s="123">
        <v>4446</v>
      </c>
      <c r="J192">
        <f>IF(F192=Issue_Home!$D$13,1,IF(F192&lt;=Issue_Home!$H$13,2,IF(F192&lt;=Issue_Home!$L$13,3,IF(F192&lt;=Issue_Home!$P$13,4,IF(F192&lt;=Issue_Home!$T$13,5,IF(F192&lt;=Issue_Home!$X$13,6,IF(F192=Issue_Home!$Z$13,7)))))))</f>
        <v>1</v>
      </c>
    </row>
    <row r="193" spans="1:10" x14ac:dyDescent="0.3">
      <c r="A193" s="122">
        <v>192</v>
      </c>
      <c r="B193" s="123">
        <v>4491</v>
      </c>
      <c r="C193" s="123" t="s">
        <v>191</v>
      </c>
      <c r="D193" s="123">
        <v>4491</v>
      </c>
      <c r="E193" s="123">
        <v>7635</v>
      </c>
      <c r="F193" s="123">
        <v>7635</v>
      </c>
      <c r="G193" s="123">
        <v>0</v>
      </c>
      <c r="H193" s="123">
        <v>4491</v>
      </c>
      <c r="J193">
        <f>IF(F193=Issue_Home!$D$13,1,IF(F193&lt;=Issue_Home!$H$13,2,IF(F193&lt;=Issue_Home!$L$13,3,IF(F193&lt;=Issue_Home!$P$13,4,IF(F193&lt;=Issue_Home!$T$13,5,IF(F193&lt;=Issue_Home!$X$13,6,IF(F193=Issue_Home!$Z$13,7)))))))</f>
        <v>1</v>
      </c>
    </row>
    <row r="194" spans="1:10" x14ac:dyDescent="0.3">
      <c r="A194" s="122">
        <v>193</v>
      </c>
      <c r="B194" s="123">
        <v>4505</v>
      </c>
      <c r="C194" s="123" t="s">
        <v>192</v>
      </c>
      <c r="D194" s="123">
        <v>4505</v>
      </c>
      <c r="E194" s="123">
        <v>7635</v>
      </c>
      <c r="F194" s="123">
        <v>7674</v>
      </c>
      <c r="G194" s="123">
        <v>39</v>
      </c>
      <c r="H194" s="123">
        <v>4505</v>
      </c>
      <c r="J194">
        <f>IF(F194=Issue_Home!$D$13,1,IF(F194&lt;=Issue_Home!$H$13,2,IF(F194&lt;=Issue_Home!$L$13,3,IF(F194&lt;=Issue_Home!$P$13,4,IF(F194&lt;=Issue_Home!$T$13,5,IF(F194&lt;=Issue_Home!$X$13,6,IF(F194=Issue_Home!$Z$13,7)))))))</f>
        <v>3</v>
      </c>
    </row>
    <row r="195" spans="1:10" x14ac:dyDescent="0.3">
      <c r="A195" s="122">
        <v>194</v>
      </c>
      <c r="B195" s="123">
        <v>4509</v>
      </c>
      <c r="C195" s="123" t="s">
        <v>193</v>
      </c>
      <c r="D195" s="123">
        <v>4509</v>
      </c>
      <c r="E195" s="123">
        <v>7635</v>
      </c>
      <c r="F195" s="123">
        <v>7635</v>
      </c>
      <c r="G195" s="123">
        <v>0</v>
      </c>
      <c r="H195" s="123">
        <v>4509</v>
      </c>
      <c r="J195">
        <f>IF(F195=Issue_Home!$D$13,1,IF(F195&lt;=Issue_Home!$H$13,2,IF(F195&lt;=Issue_Home!$L$13,3,IF(F195&lt;=Issue_Home!$P$13,4,IF(F195&lt;=Issue_Home!$T$13,5,IF(F195&lt;=Issue_Home!$X$13,6,IF(F195=Issue_Home!$Z$13,7)))))))</f>
        <v>1</v>
      </c>
    </row>
    <row r="196" spans="1:10" x14ac:dyDescent="0.3">
      <c r="A196" s="122">
        <v>195</v>
      </c>
      <c r="B196" s="123">
        <v>4518</v>
      </c>
      <c r="C196" s="123" t="s">
        <v>194</v>
      </c>
      <c r="D196" s="123">
        <v>4518</v>
      </c>
      <c r="E196" s="123">
        <v>7635</v>
      </c>
      <c r="F196" s="123">
        <v>7635</v>
      </c>
      <c r="G196" s="123">
        <v>0</v>
      </c>
      <c r="H196" s="123">
        <v>4518</v>
      </c>
      <c r="J196">
        <f>IF(F196=Issue_Home!$D$13,1,IF(F196&lt;=Issue_Home!$H$13,2,IF(F196&lt;=Issue_Home!$L$13,3,IF(F196&lt;=Issue_Home!$P$13,4,IF(F196&lt;=Issue_Home!$T$13,5,IF(F196&lt;=Issue_Home!$X$13,6,IF(F196=Issue_Home!$Z$13,7)))))))</f>
        <v>1</v>
      </c>
    </row>
    <row r="197" spans="1:10" x14ac:dyDescent="0.3">
      <c r="A197" s="122">
        <v>196</v>
      </c>
      <c r="B197" s="123">
        <v>4527</v>
      </c>
      <c r="C197" s="123" t="s">
        <v>195</v>
      </c>
      <c r="D197" s="123">
        <v>4527</v>
      </c>
      <c r="E197" s="123">
        <v>7635</v>
      </c>
      <c r="F197" s="123">
        <v>7635</v>
      </c>
      <c r="G197" s="123">
        <v>0</v>
      </c>
      <c r="H197" s="123">
        <v>4527</v>
      </c>
      <c r="J197">
        <f>IF(F197=Issue_Home!$D$13,1,IF(F197&lt;=Issue_Home!$H$13,2,IF(F197&lt;=Issue_Home!$L$13,3,IF(F197&lt;=Issue_Home!$P$13,4,IF(F197&lt;=Issue_Home!$T$13,5,IF(F197&lt;=Issue_Home!$X$13,6,IF(F197=Issue_Home!$Z$13,7)))))))</f>
        <v>1</v>
      </c>
    </row>
    <row r="198" spans="1:10" x14ac:dyDescent="0.3">
      <c r="A198" s="122">
        <v>197</v>
      </c>
      <c r="B198" s="123">
        <v>4536</v>
      </c>
      <c r="C198" s="123" t="s">
        <v>196</v>
      </c>
      <c r="D198" s="123">
        <v>4536</v>
      </c>
      <c r="E198" s="123">
        <v>7635</v>
      </c>
      <c r="F198" s="123">
        <v>7635</v>
      </c>
      <c r="G198" s="123">
        <v>0</v>
      </c>
      <c r="H198" s="123">
        <v>4536</v>
      </c>
      <c r="J198">
        <f>IF(F198=Issue_Home!$D$13,1,IF(F198&lt;=Issue_Home!$H$13,2,IF(F198&lt;=Issue_Home!$L$13,3,IF(F198&lt;=Issue_Home!$P$13,4,IF(F198&lt;=Issue_Home!$T$13,5,IF(F198&lt;=Issue_Home!$X$13,6,IF(F198=Issue_Home!$Z$13,7)))))))</f>
        <v>1</v>
      </c>
    </row>
    <row r="199" spans="1:10" x14ac:dyDescent="0.3">
      <c r="A199" s="122">
        <v>198</v>
      </c>
      <c r="B199" s="123">
        <v>4554</v>
      </c>
      <c r="C199" s="123" t="s">
        <v>197</v>
      </c>
      <c r="D199" s="123">
        <v>4554</v>
      </c>
      <c r="E199" s="123">
        <v>7635</v>
      </c>
      <c r="F199" s="123">
        <v>7635</v>
      </c>
      <c r="G199" s="123">
        <v>0</v>
      </c>
      <c r="H199" s="123">
        <v>4554</v>
      </c>
      <c r="J199">
        <f>IF(F199=Issue_Home!$D$13,1,IF(F199&lt;=Issue_Home!$H$13,2,IF(F199&lt;=Issue_Home!$L$13,3,IF(F199&lt;=Issue_Home!$P$13,4,IF(F199&lt;=Issue_Home!$T$13,5,IF(F199&lt;=Issue_Home!$X$13,6,IF(F199=Issue_Home!$Z$13,7)))))))</f>
        <v>1</v>
      </c>
    </row>
    <row r="200" spans="1:10" x14ac:dyDescent="0.3">
      <c r="A200" s="122">
        <v>199</v>
      </c>
      <c r="B200" s="123">
        <v>4572</v>
      </c>
      <c r="C200" s="123" t="s">
        <v>198</v>
      </c>
      <c r="D200" s="123">
        <v>4572</v>
      </c>
      <c r="E200" s="123">
        <v>7635</v>
      </c>
      <c r="F200" s="123">
        <v>7635</v>
      </c>
      <c r="G200" s="123">
        <v>0</v>
      </c>
      <c r="H200" s="123">
        <v>4572</v>
      </c>
      <c r="J200">
        <f>IF(F200=Issue_Home!$D$13,1,IF(F200&lt;=Issue_Home!$H$13,2,IF(F200&lt;=Issue_Home!$L$13,3,IF(F200&lt;=Issue_Home!$P$13,4,IF(F200&lt;=Issue_Home!$T$13,5,IF(F200&lt;=Issue_Home!$X$13,6,IF(F200=Issue_Home!$Z$13,7)))))))</f>
        <v>1</v>
      </c>
    </row>
    <row r="201" spans="1:10" x14ac:dyDescent="0.3">
      <c r="A201" s="122">
        <v>200</v>
      </c>
      <c r="B201" s="123">
        <v>4581</v>
      </c>
      <c r="C201" s="123" t="s">
        <v>199</v>
      </c>
      <c r="D201" s="123">
        <v>4581</v>
      </c>
      <c r="E201" s="123">
        <v>7635</v>
      </c>
      <c r="F201" s="123">
        <v>7635</v>
      </c>
      <c r="G201" s="123">
        <v>0</v>
      </c>
      <c r="H201" s="123">
        <v>4581</v>
      </c>
      <c r="J201">
        <f>IF(F201=Issue_Home!$D$13,1,IF(F201&lt;=Issue_Home!$H$13,2,IF(F201&lt;=Issue_Home!$L$13,3,IF(F201&lt;=Issue_Home!$P$13,4,IF(F201&lt;=Issue_Home!$T$13,5,IF(F201&lt;=Issue_Home!$X$13,6,IF(F201=Issue_Home!$Z$13,7)))))))</f>
        <v>1</v>
      </c>
    </row>
    <row r="202" spans="1:10" x14ac:dyDescent="0.3">
      <c r="A202" s="122">
        <v>201</v>
      </c>
      <c r="B202" s="123">
        <v>4599</v>
      </c>
      <c r="C202" s="123" t="s">
        <v>200</v>
      </c>
      <c r="D202" s="123">
        <v>4599</v>
      </c>
      <c r="E202" s="123">
        <v>7635</v>
      </c>
      <c r="F202" s="123">
        <v>7712</v>
      </c>
      <c r="G202" s="123">
        <v>77</v>
      </c>
      <c r="H202" s="123">
        <v>4599</v>
      </c>
      <c r="J202">
        <f>IF(F202=Issue_Home!$D$13,1,IF(F202&lt;=Issue_Home!$H$13,2,IF(F202&lt;=Issue_Home!$L$13,3,IF(F202&lt;=Issue_Home!$P$13,4,IF(F202&lt;=Issue_Home!$T$13,5,IF(F202&lt;=Issue_Home!$X$13,6,IF(F202=Issue_Home!$Z$13,7)))))))</f>
        <v>4</v>
      </c>
    </row>
    <row r="203" spans="1:10" x14ac:dyDescent="0.3">
      <c r="A203" s="122">
        <v>202</v>
      </c>
      <c r="B203" s="123">
        <v>4617</v>
      </c>
      <c r="C203" s="123" t="s">
        <v>201</v>
      </c>
      <c r="D203" s="123">
        <v>4617</v>
      </c>
      <c r="E203" s="123">
        <v>7635</v>
      </c>
      <c r="F203" s="123">
        <v>7635</v>
      </c>
      <c r="G203" s="123">
        <v>0</v>
      </c>
      <c r="H203" s="123">
        <v>4617</v>
      </c>
      <c r="J203">
        <f>IF(F203=Issue_Home!$D$13,1,IF(F203&lt;=Issue_Home!$H$13,2,IF(F203&lt;=Issue_Home!$L$13,3,IF(F203&lt;=Issue_Home!$P$13,4,IF(F203&lt;=Issue_Home!$T$13,5,IF(F203&lt;=Issue_Home!$X$13,6,IF(F203=Issue_Home!$Z$13,7)))))))</f>
        <v>1</v>
      </c>
    </row>
    <row r="204" spans="1:10" x14ac:dyDescent="0.3">
      <c r="A204" s="122">
        <v>203</v>
      </c>
      <c r="B204" s="123">
        <v>4644</v>
      </c>
      <c r="C204" s="123" t="s">
        <v>204</v>
      </c>
      <c r="D204" s="123">
        <v>4644</v>
      </c>
      <c r="E204" s="123">
        <v>7635</v>
      </c>
      <c r="F204" s="123">
        <v>7689</v>
      </c>
      <c r="G204" s="123">
        <v>54</v>
      </c>
      <c r="H204" s="123">
        <v>4644</v>
      </c>
      <c r="J204">
        <f>IF(F204=Issue_Home!$D$13,1,IF(F204&lt;=Issue_Home!$H$13,2,IF(F204&lt;=Issue_Home!$L$13,3,IF(F204&lt;=Issue_Home!$P$13,4,IF(F204&lt;=Issue_Home!$T$13,5,IF(F204&lt;=Issue_Home!$X$13,6,IF(F204=Issue_Home!$Z$13,7)))))))</f>
        <v>3</v>
      </c>
    </row>
    <row r="205" spans="1:10" x14ac:dyDescent="0.3">
      <c r="A205" s="122">
        <v>204</v>
      </c>
      <c r="B205" s="123">
        <v>4662</v>
      </c>
      <c r="C205" s="123" t="s">
        <v>202</v>
      </c>
      <c r="D205" s="123">
        <v>4662</v>
      </c>
      <c r="E205" s="123">
        <v>7635</v>
      </c>
      <c r="F205" s="123">
        <v>7635</v>
      </c>
      <c r="G205" s="123">
        <v>0</v>
      </c>
      <c r="H205" s="123">
        <v>4662</v>
      </c>
      <c r="J205">
        <f>IF(F205=Issue_Home!$D$13,1,IF(F205&lt;=Issue_Home!$H$13,2,IF(F205&lt;=Issue_Home!$L$13,3,IF(F205&lt;=Issue_Home!$P$13,4,IF(F205&lt;=Issue_Home!$T$13,5,IF(F205&lt;=Issue_Home!$X$13,6,IF(F205=Issue_Home!$Z$13,7)))))))</f>
        <v>1</v>
      </c>
    </row>
    <row r="206" spans="1:10" x14ac:dyDescent="0.3">
      <c r="A206" s="122">
        <v>205</v>
      </c>
      <c r="B206" s="123">
        <v>4689</v>
      </c>
      <c r="C206" s="123" t="s">
        <v>203</v>
      </c>
      <c r="D206" s="123">
        <v>4689</v>
      </c>
      <c r="E206" s="123">
        <v>7635</v>
      </c>
      <c r="F206" s="123">
        <v>7635</v>
      </c>
      <c r="G206" s="123">
        <v>0</v>
      </c>
      <c r="H206" s="123">
        <v>4689</v>
      </c>
      <c r="J206">
        <f>IF(F206=Issue_Home!$D$13,1,IF(F206&lt;=Issue_Home!$H$13,2,IF(F206&lt;=Issue_Home!$L$13,3,IF(F206&lt;=Issue_Home!$P$13,4,IF(F206&lt;=Issue_Home!$T$13,5,IF(F206&lt;=Issue_Home!$X$13,6,IF(F206=Issue_Home!$Z$13,7)))))))</f>
        <v>1</v>
      </c>
    </row>
    <row r="207" spans="1:10" x14ac:dyDescent="0.3">
      <c r="A207" s="122">
        <v>206</v>
      </c>
      <c r="B207" s="123">
        <v>4725</v>
      </c>
      <c r="C207" s="123" t="s">
        <v>205</v>
      </c>
      <c r="D207" s="123">
        <v>4725</v>
      </c>
      <c r="E207" s="123">
        <v>7635</v>
      </c>
      <c r="F207" s="123">
        <v>7635</v>
      </c>
      <c r="G207" s="123">
        <v>0</v>
      </c>
      <c r="H207" s="123">
        <v>4725</v>
      </c>
      <c r="J207">
        <f>IF(F207=Issue_Home!$D$13,1,IF(F207&lt;=Issue_Home!$H$13,2,IF(F207&lt;=Issue_Home!$L$13,3,IF(F207&lt;=Issue_Home!$P$13,4,IF(F207&lt;=Issue_Home!$T$13,5,IF(F207&lt;=Issue_Home!$X$13,6,IF(F207=Issue_Home!$Z$13,7)))))))</f>
        <v>1</v>
      </c>
    </row>
    <row r="208" spans="1:10" x14ac:dyDescent="0.3">
      <c r="A208" s="122">
        <v>207</v>
      </c>
      <c r="B208" s="123">
        <v>4772</v>
      </c>
      <c r="C208" s="123" t="s">
        <v>60</v>
      </c>
      <c r="D208" s="123">
        <v>4772</v>
      </c>
      <c r="E208" s="123">
        <v>7635</v>
      </c>
      <c r="F208" s="123">
        <v>7635</v>
      </c>
      <c r="G208" s="123">
        <v>0</v>
      </c>
      <c r="H208" s="123">
        <v>4772</v>
      </c>
      <c r="J208">
        <f>IF(F208=Issue_Home!$D$13,1,IF(F208&lt;=Issue_Home!$H$13,2,IF(F208&lt;=Issue_Home!$L$13,3,IF(F208&lt;=Issue_Home!$P$13,4,IF(F208&lt;=Issue_Home!$T$13,5,IF(F208&lt;=Issue_Home!$X$13,6,IF(F208=Issue_Home!$Z$13,7)))))))</f>
        <v>1</v>
      </c>
    </row>
    <row r="209" spans="1:10" x14ac:dyDescent="0.3">
      <c r="A209" s="122">
        <v>208</v>
      </c>
      <c r="B209" s="123">
        <v>4773</v>
      </c>
      <c r="C209" s="123" t="s">
        <v>219</v>
      </c>
      <c r="D209" s="123">
        <v>4773</v>
      </c>
      <c r="E209" s="123">
        <v>7635</v>
      </c>
      <c r="F209" s="123">
        <v>7720</v>
      </c>
      <c r="G209" s="123">
        <v>85</v>
      </c>
      <c r="H209" s="123">
        <v>4773</v>
      </c>
      <c r="J209">
        <f>IF(F209=Issue_Home!$D$13,1,IF(F209&lt;=Issue_Home!$H$13,2,IF(F209&lt;=Issue_Home!$L$13,3,IF(F209&lt;=Issue_Home!$P$13,4,IF(F209&lt;=Issue_Home!$T$13,5,IF(F209&lt;=Issue_Home!$X$13,6,IF(F209=Issue_Home!$Z$13,7)))))))</f>
        <v>5</v>
      </c>
    </row>
    <row r="210" spans="1:10" x14ac:dyDescent="0.3">
      <c r="A210" s="122">
        <v>209</v>
      </c>
      <c r="B210" s="123">
        <v>4774</v>
      </c>
      <c r="C210" s="123" t="s">
        <v>566</v>
      </c>
      <c r="D210" s="123">
        <v>4774</v>
      </c>
      <c r="E210" s="123">
        <v>7635</v>
      </c>
      <c r="F210" s="123">
        <v>7689</v>
      </c>
      <c r="G210" s="123">
        <v>54</v>
      </c>
      <c r="H210" s="123">
        <v>4774</v>
      </c>
      <c r="J210">
        <f>IF(F210=Issue_Home!$D$13,1,IF(F210&lt;=Issue_Home!$H$13,2,IF(F210&lt;=Issue_Home!$L$13,3,IF(F210&lt;=Issue_Home!$P$13,4,IF(F210&lt;=Issue_Home!$T$13,5,IF(F210&lt;=Issue_Home!$X$13,6,IF(F210=Issue_Home!$Z$13,7)))))))</f>
        <v>3</v>
      </c>
    </row>
    <row r="211" spans="1:10" x14ac:dyDescent="0.3">
      <c r="A211" s="122">
        <v>210</v>
      </c>
      <c r="B211" s="123">
        <v>4776</v>
      </c>
      <c r="C211" s="123" t="s">
        <v>213</v>
      </c>
      <c r="D211" s="123">
        <v>4776</v>
      </c>
      <c r="E211" s="123">
        <v>7635</v>
      </c>
      <c r="F211" s="123">
        <v>7767</v>
      </c>
      <c r="G211" s="123">
        <v>132</v>
      </c>
      <c r="H211" s="123">
        <v>4776</v>
      </c>
      <c r="J211">
        <f>IF(F211=Issue_Home!$D$13,1,IF(F211&lt;=Issue_Home!$H$13,2,IF(F211&lt;=Issue_Home!$L$13,3,IF(F211&lt;=Issue_Home!$P$13,4,IF(F211&lt;=Issue_Home!$T$13,5,IF(F211&lt;=Issue_Home!$X$13,6,IF(F211=Issue_Home!$Z$13,7)))))))</f>
        <v>6</v>
      </c>
    </row>
    <row r="212" spans="1:10" x14ac:dyDescent="0.3">
      <c r="A212" s="122">
        <v>211</v>
      </c>
      <c r="B212" s="123">
        <v>4777</v>
      </c>
      <c r="C212" s="123" t="s">
        <v>212</v>
      </c>
      <c r="D212" s="123">
        <v>4777</v>
      </c>
      <c r="E212" s="123">
        <v>7635</v>
      </c>
      <c r="F212" s="123">
        <v>7649</v>
      </c>
      <c r="G212" s="123">
        <v>14</v>
      </c>
      <c r="H212" s="123">
        <v>4777</v>
      </c>
      <c r="J212">
        <f>IF(F212=Issue_Home!$D$13,1,IF(F212&lt;=Issue_Home!$H$13,2,IF(F212&lt;=Issue_Home!$L$13,3,IF(F212&lt;=Issue_Home!$P$13,4,IF(F212&lt;=Issue_Home!$T$13,5,IF(F212&lt;=Issue_Home!$X$13,6,IF(F212=Issue_Home!$Z$13,7)))))))</f>
        <v>2</v>
      </c>
    </row>
    <row r="213" spans="1:10" x14ac:dyDescent="0.3">
      <c r="A213" s="122">
        <v>212</v>
      </c>
      <c r="B213" s="123">
        <v>4778</v>
      </c>
      <c r="C213" s="123" t="s">
        <v>211</v>
      </c>
      <c r="D213" s="123">
        <v>4778</v>
      </c>
      <c r="E213" s="123">
        <v>7635</v>
      </c>
      <c r="F213" s="123">
        <v>7637</v>
      </c>
      <c r="G213" s="123">
        <v>2</v>
      </c>
      <c r="H213" s="123">
        <v>4778</v>
      </c>
      <c r="J213">
        <f>IF(F213=Issue_Home!$D$13,1,IF(F213&lt;=Issue_Home!$H$13,2,IF(F213&lt;=Issue_Home!$L$13,3,IF(F213&lt;=Issue_Home!$P$13,4,IF(F213&lt;=Issue_Home!$T$13,5,IF(F213&lt;=Issue_Home!$X$13,6,IF(F213=Issue_Home!$Z$13,7)))))))</f>
        <v>2</v>
      </c>
    </row>
    <row r="214" spans="1:10" x14ac:dyDescent="0.3">
      <c r="A214" s="122">
        <v>213</v>
      </c>
      <c r="B214" s="123">
        <v>4779</v>
      </c>
      <c r="C214" s="123" t="s">
        <v>214</v>
      </c>
      <c r="D214" s="123">
        <v>4779</v>
      </c>
      <c r="E214" s="123">
        <v>7635</v>
      </c>
      <c r="F214" s="123">
        <v>7635</v>
      </c>
      <c r="G214" s="123">
        <v>0</v>
      </c>
      <c r="H214" s="123">
        <v>4779</v>
      </c>
      <c r="J214">
        <f>IF(F214=Issue_Home!$D$13,1,IF(F214&lt;=Issue_Home!$H$13,2,IF(F214&lt;=Issue_Home!$L$13,3,IF(F214&lt;=Issue_Home!$P$13,4,IF(F214&lt;=Issue_Home!$T$13,5,IF(F214&lt;=Issue_Home!$X$13,6,IF(F214=Issue_Home!$Z$13,7)))))))</f>
        <v>1</v>
      </c>
    </row>
    <row r="215" spans="1:10" x14ac:dyDescent="0.3">
      <c r="A215" s="122">
        <v>214</v>
      </c>
      <c r="B215" s="123">
        <v>4784</v>
      </c>
      <c r="C215" s="123" t="s">
        <v>215</v>
      </c>
      <c r="D215" s="123">
        <v>4784</v>
      </c>
      <c r="E215" s="123">
        <v>7635</v>
      </c>
      <c r="F215" s="123">
        <v>7635</v>
      </c>
      <c r="G215" s="123">
        <v>0</v>
      </c>
      <c r="H215" s="123">
        <v>4784</v>
      </c>
      <c r="J215">
        <f>IF(F215=Issue_Home!$D$13,1,IF(F215&lt;=Issue_Home!$H$13,2,IF(F215&lt;=Issue_Home!$L$13,3,IF(F215&lt;=Issue_Home!$P$13,4,IF(F215&lt;=Issue_Home!$T$13,5,IF(F215&lt;=Issue_Home!$X$13,6,IF(F215=Issue_Home!$Z$13,7)))))))</f>
        <v>1</v>
      </c>
    </row>
    <row r="216" spans="1:10" x14ac:dyDescent="0.3">
      <c r="A216" s="122">
        <v>215</v>
      </c>
      <c r="B216" s="123">
        <v>4785</v>
      </c>
      <c r="C216" s="123" t="s">
        <v>567</v>
      </c>
      <c r="D216" s="123">
        <v>4785</v>
      </c>
      <c r="E216" s="123">
        <v>7635</v>
      </c>
      <c r="F216" s="123">
        <v>7635</v>
      </c>
      <c r="G216" s="123">
        <v>0</v>
      </c>
      <c r="H216" s="123">
        <v>4785</v>
      </c>
      <c r="J216">
        <f>IF(F216=Issue_Home!$D$13,1,IF(F216&lt;=Issue_Home!$H$13,2,IF(F216&lt;=Issue_Home!$L$13,3,IF(F216&lt;=Issue_Home!$P$13,4,IF(F216&lt;=Issue_Home!$T$13,5,IF(F216&lt;=Issue_Home!$X$13,6,IF(F216=Issue_Home!$Z$13,7)))))))</f>
        <v>1</v>
      </c>
    </row>
    <row r="217" spans="1:10" x14ac:dyDescent="0.3">
      <c r="A217" s="122">
        <v>216</v>
      </c>
      <c r="B217" s="123">
        <v>4788</v>
      </c>
      <c r="C217" s="123" t="s">
        <v>221</v>
      </c>
      <c r="D217" s="123">
        <v>4788</v>
      </c>
      <c r="E217" s="123">
        <v>7635</v>
      </c>
      <c r="F217" s="123">
        <v>7726</v>
      </c>
      <c r="G217" s="123">
        <v>91</v>
      </c>
      <c r="H217" s="123">
        <v>4788</v>
      </c>
      <c r="J217">
        <f>IF(F217=Issue_Home!$D$13,1,IF(F217&lt;=Issue_Home!$H$13,2,IF(F217&lt;=Issue_Home!$L$13,3,IF(F217&lt;=Issue_Home!$P$13,4,IF(F217&lt;=Issue_Home!$T$13,5,IF(F217&lt;=Issue_Home!$X$13,6,IF(F217=Issue_Home!$Z$13,7)))))))</f>
        <v>5</v>
      </c>
    </row>
    <row r="218" spans="1:10" x14ac:dyDescent="0.3">
      <c r="A218" s="122">
        <v>217</v>
      </c>
      <c r="B218" s="123">
        <v>4797</v>
      </c>
      <c r="C218" s="123" t="s">
        <v>222</v>
      </c>
      <c r="D218" s="123">
        <v>4797</v>
      </c>
      <c r="E218" s="123">
        <v>7635</v>
      </c>
      <c r="F218" s="123">
        <v>7635</v>
      </c>
      <c r="G218" s="123">
        <v>0</v>
      </c>
      <c r="H218" s="123">
        <v>4797</v>
      </c>
      <c r="J218">
        <f>IF(F218=Issue_Home!$D$13,1,IF(F218&lt;=Issue_Home!$H$13,2,IF(F218&lt;=Issue_Home!$L$13,3,IF(F218&lt;=Issue_Home!$P$13,4,IF(F218&lt;=Issue_Home!$T$13,5,IF(F218&lt;=Issue_Home!$X$13,6,IF(F218=Issue_Home!$Z$13,7)))))))</f>
        <v>1</v>
      </c>
    </row>
    <row r="219" spans="1:10" x14ac:dyDescent="0.3">
      <c r="A219" s="122">
        <v>218</v>
      </c>
      <c r="B219" s="123">
        <v>4824</v>
      </c>
      <c r="C219" s="123" t="s">
        <v>247</v>
      </c>
      <c r="D219" s="123">
        <v>5510</v>
      </c>
      <c r="E219" s="123">
        <v>7635</v>
      </c>
      <c r="F219" s="123">
        <v>7635</v>
      </c>
      <c r="G219" s="123">
        <v>0</v>
      </c>
      <c r="H219" s="123">
        <v>5510</v>
      </c>
      <c r="J219">
        <f>IF(F219=Issue_Home!$D$13,1,IF(F219&lt;=Issue_Home!$H$13,2,IF(F219&lt;=Issue_Home!$L$13,3,IF(F219&lt;=Issue_Home!$P$13,4,IF(F219&lt;=Issue_Home!$T$13,5,IF(F219&lt;=Issue_Home!$X$13,6,IF(F219=Issue_Home!$Z$13,7)))))))</f>
        <v>1</v>
      </c>
    </row>
    <row r="220" spans="1:10" x14ac:dyDescent="0.3">
      <c r="A220" s="122">
        <v>219</v>
      </c>
      <c r="B220" s="123">
        <v>4860</v>
      </c>
      <c r="C220" s="123" t="s">
        <v>599</v>
      </c>
      <c r="D220" s="123">
        <v>4860</v>
      </c>
      <c r="E220" s="123">
        <v>7635</v>
      </c>
      <c r="F220" s="123">
        <v>7635</v>
      </c>
      <c r="G220" s="123">
        <v>0</v>
      </c>
      <c r="H220" s="123">
        <v>4860</v>
      </c>
      <c r="J220">
        <f>IF(F220=Issue_Home!$D$13,1,IF(F220&lt;=Issue_Home!$H$13,2,IF(F220&lt;=Issue_Home!$L$13,3,IF(F220&lt;=Issue_Home!$P$13,4,IF(F220&lt;=Issue_Home!$T$13,5,IF(F220&lt;=Issue_Home!$X$13,6,IF(F220=Issue_Home!$Z$13,7)))))))</f>
        <v>1</v>
      </c>
    </row>
    <row r="221" spans="1:10" x14ac:dyDescent="0.3">
      <c r="A221" s="122">
        <v>220</v>
      </c>
      <c r="B221" s="123">
        <v>4869</v>
      </c>
      <c r="C221" s="123" t="s">
        <v>224</v>
      </c>
      <c r="D221" s="123">
        <v>4869</v>
      </c>
      <c r="E221" s="123">
        <v>7635</v>
      </c>
      <c r="F221" s="123">
        <v>7641</v>
      </c>
      <c r="G221" s="123">
        <v>6</v>
      </c>
      <c r="H221" s="123">
        <v>4869</v>
      </c>
      <c r="J221">
        <f>IF(F221=Issue_Home!$D$13,1,IF(F221&lt;=Issue_Home!$H$13,2,IF(F221&lt;=Issue_Home!$L$13,3,IF(F221&lt;=Issue_Home!$P$13,4,IF(F221&lt;=Issue_Home!$T$13,5,IF(F221&lt;=Issue_Home!$X$13,6,IF(F221=Issue_Home!$Z$13,7)))))))</f>
        <v>2</v>
      </c>
    </row>
    <row r="222" spans="1:10" x14ac:dyDescent="0.3">
      <c r="A222" s="122">
        <v>221</v>
      </c>
      <c r="B222" s="123">
        <v>4878</v>
      </c>
      <c r="C222" s="123" t="s">
        <v>225</v>
      </c>
      <c r="D222" s="123">
        <v>4878</v>
      </c>
      <c r="E222" s="123">
        <v>7635</v>
      </c>
      <c r="F222" s="123">
        <v>7635</v>
      </c>
      <c r="G222" s="123">
        <v>0</v>
      </c>
      <c r="H222" s="123">
        <v>4878</v>
      </c>
      <c r="J222">
        <f>IF(F222=Issue_Home!$D$13,1,IF(F222&lt;=Issue_Home!$H$13,2,IF(F222&lt;=Issue_Home!$L$13,3,IF(F222&lt;=Issue_Home!$P$13,4,IF(F222&lt;=Issue_Home!$T$13,5,IF(F222&lt;=Issue_Home!$X$13,6,IF(F222=Issue_Home!$Z$13,7)))))))</f>
        <v>1</v>
      </c>
    </row>
    <row r="223" spans="1:10" x14ac:dyDescent="0.3">
      <c r="A223" s="122">
        <v>222</v>
      </c>
      <c r="B223" s="123">
        <v>4890</v>
      </c>
      <c r="C223" s="123" t="s">
        <v>226</v>
      </c>
      <c r="D223" s="123">
        <v>4890</v>
      </c>
      <c r="E223" s="123">
        <v>7635</v>
      </c>
      <c r="F223" s="123">
        <v>7635</v>
      </c>
      <c r="G223" s="123">
        <v>0</v>
      </c>
      <c r="H223" s="123">
        <v>4890</v>
      </c>
      <c r="J223">
        <f>IF(F223=Issue_Home!$D$13,1,IF(F223&lt;=Issue_Home!$H$13,2,IF(F223&lt;=Issue_Home!$L$13,3,IF(F223&lt;=Issue_Home!$P$13,4,IF(F223&lt;=Issue_Home!$T$13,5,IF(F223&lt;=Issue_Home!$X$13,6,IF(F223=Issue_Home!$Z$13,7)))))))</f>
        <v>1</v>
      </c>
    </row>
    <row r="224" spans="1:10" x14ac:dyDescent="0.3">
      <c r="A224" s="122">
        <v>223</v>
      </c>
      <c r="B224" s="123">
        <v>4905</v>
      </c>
      <c r="C224" s="123" t="s">
        <v>568</v>
      </c>
      <c r="D224" s="123">
        <v>4905</v>
      </c>
      <c r="E224" s="123">
        <v>7635</v>
      </c>
      <c r="F224" s="123">
        <v>7635</v>
      </c>
      <c r="G224" s="123">
        <v>0</v>
      </c>
      <c r="H224" s="123">
        <v>4905</v>
      </c>
      <c r="J224">
        <f>IF(F224=Issue_Home!$D$13,1,IF(F224&lt;=Issue_Home!$H$13,2,IF(F224&lt;=Issue_Home!$L$13,3,IF(F224&lt;=Issue_Home!$P$13,4,IF(F224&lt;=Issue_Home!$T$13,5,IF(F224&lt;=Issue_Home!$X$13,6,IF(F224=Issue_Home!$Z$13,7)))))))</f>
        <v>1</v>
      </c>
    </row>
    <row r="225" spans="1:10" x14ac:dyDescent="0.3">
      <c r="A225" s="122">
        <v>224</v>
      </c>
      <c r="B225" s="123">
        <v>4978</v>
      </c>
      <c r="C225" s="123" t="s">
        <v>228</v>
      </c>
      <c r="D225" s="123">
        <v>4978</v>
      </c>
      <c r="E225" s="123">
        <v>7635</v>
      </c>
      <c r="F225" s="123">
        <v>7635</v>
      </c>
      <c r="G225" s="123">
        <v>0</v>
      </c>
      <c r="H225" s="123">
        <v>4978</v>
      </c>
      <c r="J225">
        <f>IF(F225=Issue_Home!$D$13,1,IF(F225&lt;=Issue_Home!$H$13,2,IF(F225&lt;=Issue_Home!$L$13,3,IF(F225&lt;=Issue_Home!$P$13,4,IF(F225&lt;=Issue_Home!$T$13,5,IF(F225&lt;=Issue_Home!$X$13,6,IF(F225=Issue_Home!$Z$13,7)))))))</f>
        <v>1</v>
      </c>
    </row>
    <row r="226" spans="1:10" x14ac:dyDescent="0.3">
      <c r="A226" s="122">
        <v>225</v>
      </c>
      <c r="B226" s="123">
        <v>4995</v>
      </c>
      <c r="C226" s="123" t="s">
        <v>229</v>
      </c>
      <c r="D226" s="123">
        <v>4995</v>
      </c>
      <c r="E226" s="123">
        <v>7635</v>
      </c>
      <c r="F226" s="123">
        <v>7657</v>
      </c>
      <c r="G226" s="123">
        <v>22</v>
      </c>
      <c r="H226" s="123">
        <v>4995</v>
      </c>
      <c r="J226">
        <f>IF(F226=Issue_Home!$D$13,1,IF(F226&lt;=Issue_Home!$H$13,2,IF(F226&lt;=Issue_Home!$L$13,3,IF(F226&lt;=Issue_Home!$P$13,4,IF(F226&lt;=Issue_Home!$T$13,5,IF(F226&lt;=Issue_Home!$X$13,6,IF(F226=Issue_Home!$Z$13,7)))))))</f>
        <v>2</v>
      </c>
    </row>
    <row r="227" spans="1:10" x14ac:dyDescent="0.3">
      <c r="A227" s="122">
        <v>226</v>
      </c>
      <c r="B227" s="123">
        <v>5013</v>
      </c>
      <c r="C227" s="123" t="s">
        <v>230</v>
      </c>
      <c r="D227" s="123">
        <v>5013</v>
      </c>
      <c r="E227" s="123">
        <v>7635</v>
      </c>
      <c r="F227" s="123">
        <v>7635</v>
      </c>
      <c r="G227" s="123">
        <v>0</v>
      </c>
      <c r="H227" s="123">
        <v>5013</v>
      </c>
      <c r="J227">
        <f>IF(F227=Issue_Home!$D$13,1,IF(F227&lt;=Issue_Home!$H$13,2,IF(F227&lt;=Issue_Home!$L$13,3,IF(F227&lt;=Issue_Home!$P$13,4,IF(F227&lt;=Issue_Home!$T$13,5,IF(F227&lt;=Issue_Home!$X$13,6,IF(F227=Issue_Home!$Z$13,7)))))))</f>
        <v>1</v>
      </c>
    </row>
    <row r="228" spans="1:10" x14ac:dyDescent="0.3">
      <c r="A228" s="122">
        <v>227</v>
      </c>
      <c r="B228" s="123">
        <v>5049</v>
      </c>
      <c r="C228" s="123" t="s">
        <v>231</v>
      </c>
      <c r="D228" s="123">
        <v>5049</v>
      </c>
      <c r="E228" s="123">
        <v>7635</v>
      </c>
      <c r="F228" s="123">
        <v>7635</v>
      </c>
      <c r="G228" s="123">
        <v>0</v>
      </c>
      <c r="H228" s="123">
        <v>5049</v>
      </c>
      <c r="J228">
        <f>IF(F228=Issue_Home!$D$13,1,IF(F228&lt;=Issue_Home!$H$13,2,IF(F228&lt;=Issue_Home!$L$13,3,IF(F228&lt;=Issue_Home!$P$13,4,IF(F228&lt;=Issue_Home!$T$13,5,IF(F228&lt;=Issue_Home!$X$13,6,IF(F228=Issue_Home!$Z$13,7)))))))</f>
        <v>1</v>
      </c>
    </row>
    <row r="229" spans="1:10" x14ac:dyDescent="0.3">
      <c r="A229" s="122">
        <v>228</v>
      </c>
      <c r="B229" s="123">
        <v>5121</v>
      </c>
      <c r="C229" s="123" t="s">
        <v>233</v>
      </c>
      <c r="D229" s="123">
        <v>5121</v>
      </c>
      <c r="E229" s="123">
        <v>7635</v>
      </c>
      <c r="F229" s="123">
        <v>7635</v>
      </c>
      <c r="G229" s="123">
        <v>0</v>
      </c>
      <c r="H229" s="123">
        <v>5121</v>
      </c>
      <c r="J229">
        <f>IF(F229=Issue_Home!$D$13,1,IF(F229&lt;=Issue_Home!$H$13,2,IF(F229&lt;=Issue_Home!$L$13,3,IF(F229&lt;=Issue_Home!$P$13,4,IF(F229&lt;=Issue_Home!$T$13,5,IF(F229&lt;=Issue_Home!$X$13,6,IF(F229=Issue_Home!$Z$13,7)))))))</f>
        <v>1</v>
      </c>
    </row>
    <row r="230" spans="1:10" x14ac:dyDescent="0.3">
      <c r="A230" s="122">
        <v>229</v>
      </c>
      <c r="B230" s="123">
        <v>5139</v>
      </c>
      <c r="C230" s="123" t="s">
        <v>234</v>
      </c>
      <c r="D230" s="123">
        <v>5139</v>
      </c>
      <c r="E230" s="123">
        <v>7635</v>
      </c>
      <c r="F230" s="123">
        <v>7767</v>
      </c>
      <c r="G230" s="123">
        <v>132</v>
      </c>
      <c r="H230" s="123">
        <v>5139</v>
      </c>
      <c r="J230">
        <f>IF(F230=Issue_Home!$D$13,1,IF(F230&lt;=Issue_Home!$H$13,2,IF(F230&lt;=Issue_Home!$L$13,3,IF(F230&lt;=Issue_Home!$P$13,4,IF(F230&lt;=Issue_Home!$T$13,5,IF(F230&lt;=Issue_Home!$X$13,6,IF(F230=Issue_Home!$Z$13,7)))))))</f>
        <v>6</v>
      </c>
    </row>
    <row r="231" spans="1:10" x14ac:dyDescent="0.3">
      <c r="A231" s="122">
        <v>230</v>
      </c>
      <c r="B231" s="123">
        <v>5157</v>
      </c>
      <c r="C231" s="123" t="s">
        <v>268</v>
      </c>
      <c r="D231" s="123">
        <v>6099</v>
      </c>
      <c r="E231" s="123">
        <v>7635</v>
      </c>
      <c r="F231" s="123">
        <v>7653</v>
      </c>
      <c r="G231" s="123">
        <v>18</v>
      </c>
      <c r="H231" s="123">
        <v>6099</v>
      </c>
      <c r="J231">
        <f>IF(F231=Issue_Home!$D$13,1,IF(F231&lt;=Issue_Home!$H$13,2,IF(F231&lt;=Issue_Home!$L$13,3,IF(F231&lt;=Issue_Home!$P$13,4,IF(F231&lt;=Issue_Home!$T$13,5,IF(F231&lt;=Issue_Home!$X$13,6,IF(F231=Issue_Home!$Z$13,7)))))))</f>
        <v>2</v>
      </c>
    </row>
    <row r="232" spans="1:10" x14ac:dyDescent="0.3">
      <c r="A232" s="122">
        <v>231</v>
      </c>
      <c r="B232" s="123">
        <v>5163</v>
      </c>
      <c r="C232" s="123" t="s">
        <v>235</v>
      </c>
      <c r="D232" s="123">
        <v>5163</v>
      </c>
      <c r="E232" s="123">
        <v>7635</v>
      </c>
      <c r="F232" s="123">
        <v>7635</v>
      </c>
      <c r="G232" s="123">
        <v>0</v>
      </c>
      <c r="H232" s="123">
        <v>5163</v>
      </c>
      <c r="J232">
        <f>IF(F232=Issue_Home!$D$13,1,IF(F232&lt;=Issue_Home!$H$13,2,IF(F232&lt;=Issue_Home!$L$13,3,IF(F232&lt;=Issue_Home!$P$13,4,IF(F232&lt;=Issue_Home!$T$13,5,IF(F232&lt;=Issue_Home!$X$13,6,IF(F232=Issue_Home!$Z$13,7)))))))</f>
        <v>1</v>
      </c>
    </row>
    <row r="233" spans="1:10" x14ac:dyDescent="0.3">
      <c r="A233" s="122">
        <v>232</v>
      </c>
      <c r="B233" s="123">
        <v>5166</v>
      </c>
      <c r="C233" s="123" t="s">
        <v>236</v>
      </c>
      <c r="D233" s="123">
        <v>5166</v>
      </c>
      <c r="E233" s="123">
        <v>7635</v>
      </c>
      <c r="F233" s="123">
        <v>7635</v>
      </c>
      <c r="G233" s="123">
        <v>0</v>
      </c>
      <c r="H233" s="123">
        <v>5166</v>
      </c>
      <c r="J233">
        <f>IF(F233=Issue_Home!$D$13,1,IF(F233&lt;=Issue_Home!$H$13,2,IF(F233&lt;=Issue_Home!$L$13,3,IF(F233&lt;=Issue_Home!$P$13,4,IF(F233&lt;=Issue_Home!$T$13,5,IF(F233&lt;=Issue_Home!$X$13,6,IF(F233=Issue_Home!$Z$13,7)))))))</f>
        <v>1</v>
      </c>
    </row>
    <row r="234" spans="1:10" x14ac:dyDescent="0.3">
      <c r="A234" s="122">
        <v>233</v>
      </c>
      <c r="B234" s="123">
        <v>5184</v>
      </c>
      <c r="C234" s="123" t="s">
        <v>237</v>
      </c>
      <c r="D234" s="123">
        <v>5184</v>
      </c>
      <c r="E234" s="123">
        <v>7635</v>
      </c>
      <c r="F234" s="123">
        <v>7635</v>
      </c>
      <c r="G234" s="123">
        <v>0</v>
      </c>
      <c r="H234" s="123">
        <v>5184</v>
      </c>
      <c r="J234">
        <f>IF(F234=Issue_Home!$D$13,1,IF(F234&lt;=Issue_Home!$H$13,2,IF(F234&lt;=Issue_Home!$L$13,3,IF(F234&lt;=Issue_Home!$P$13,4,IF(F234&lt;=Issue_Home!$T$13,5,IF(F234&lt;=Issue_Home!$X$13,6,IF(F234=Issue_Home!$Z$13,7)))))))</f>
        <v>1</v>
      </c>
    </row>
    <row r="235" spans="1:10" x14ac:dyDescent="0.3">
      <c r="A235" s="122">
        <v>234</v>
      </c>
      <c r="B235" s="123">
        <v>5250</v>
      </c>
      <c r="C235" s="123" t="s">
        <v>238</v>
      </c>
      <c r="D235" s="123">
        <v>5250</v>
      </c>
      <c r="E235" s="123">
        <v>7635</v>
      </c>
      <c r="F235" s="123">
        <v>7733</v>
      </c>
      <c r="G235" s="123">
        <v>98</v>
      </c>
      <c r="H235" s="123">
        <v>5250</v>
      </c>
      <c r="J235">
        <f>IF(F235=Issue_Home!$D$13,1,IF(F235&lt;=Issue_Home!$H$13,2,IF(F235&lt;=Issue_Home!$L$13,3,IF(F235&lt;=Issue_Home!$P$13,4,IF(F235&lt;=Issue_Home!$T$13,5,IF(F235&lt;=Issue_Home!$X$13,6,IF(F235=Issue_Home!$Z$13,7)))))))</f>
        <v>5</v>
      </c>
    </row>
    <row r="236" spans="1:10" x14ac:dyDescent="0.3">
      <c r="A236" s="122">
        <v>235</v>
      </c>
      <c r="B236" s="123">
        <v>5256</v>
      </c>
      <c r="C236" s="123" t="s">
        <v>239</v>
      </c>
      <c r="D236" s="123">
        <v>5256</v>
      </c>
      <c r="E236" s="123">
        <v>7635</v>
      </c>
      <c r="F236" s="123">
        <v>7635</v>
      </c>
      <c r="G236" s="123">
        <v>0</v>
      </c>
      <c r="H236" s="123">
        <v>5256</v>
      </c>
      <c r="J236">
        <f>IF(F236=Issue_Home!$D$13,1,IF(F236&lt;=Issue_Home!$H$13,2,IF(F236&lt;=Issue_Home!$L$13,3,IF(F236&lt;=Issue_Home!$P$13,4,IF(F236&lt;=Issue_Home!$T$13,5,IF(F236&lt;=Issue_Home!$X$13,6,IF(F236=Issue_Home!$Z$13,7)))))))</f>
        <v>1</v>
      </c>
    </row>
    <row r="237" spans="1:10" x14ac:dyDescent="0.3">
      <c r="A237" s="122">
        <v>236</v>
      </c>
      <c r="B237" s="123">
        <v>5283</v>
      </c>
      <c r="C237" s="123" t="s">
        <v>240</v>
      </c>
      <c r="D237" s="123">
        <v>5283</v>
      </c>
      <c r="E237" s="123">
        <v>7635</v>
      </c>
      <c r="F237" s="123">
        <v>7735</v>
      </c>
      <c r="G237" s="123">
        <v>100</v>
      </c>
      <c r="H237" s="123">
        <v>5283</v>
      </c>
      <c r="J237">
        <f>IF(F237=Issue_Home!$D$13,1,IF(F237&lt;=Issue_Home!$H$13,2,IF(F237&lt;=Issue_Home!$L$13,3,IF(F237&lt;=Issue_Home!$P$13,4,IF(F237&lt;=Issue_Home!$T$13,5,IF(F237&lt;=Issue_Home!$X$13,6,IF(F237=Issue_Home!$Z$13,7)))))))</f>
        <v>5</v>
      </c>
    </row>
    <row r="238" spans="1:10" x14ac:dyDescent="0.3">
      <c r="A238" s="122">
        <v>237</v>
      </c>
      <c r="B238" s="123">
        <v>5310</v>
      </c>
      <c r="C238" s="123" t="s">
        <v>241</v>
      </c>
      <c r="D238" s="123">
        <v>5310</v>
      </c>
      <c r="E238" s="123">
        <v>7635</v>
      </c>
      <c r="F238" s="123">
        <v>7635</v>
      </c>
      <c r="G238" s="123">
        <v>0</v>
      </c>
      <c r="H238" s="123">
        <v>5310</v>
      </c>
      <c r="J238">
        <f>IF(F238=Issue_Home!$D$13,1,IF(F238&lt;=Issue_Home!$H$13,2,IF(F238&lt;=Issue_Home!$L$13,3,IF(F238&lt;=Issue_Home!$P$13,4,IF(F238&lt;=Issue_Home!$T$13,5,IF(F238&lt;=Issue_Home!$X$13,6,IF(F238=Issue_Home!$Z$13,7)))))))</f>
        <v>1</v>
      </c>
    </row>
    <row r="239" spans="1:10" x14ac:dyDescent="0.3">
      <c r="A239" s="122">
        <v>238</v>
      </c>
      <c r="B239" s="123">
        <v>5319</v>
      </c>
      <c r="C239" s="123" t="s">
        <v>232</v>
      </c>
      <c r="D239" s="123">
        <v>5160</v>
      </c>
      <c r="E239" s="123">
        <v>7635</v>
      </c>
      <c r="F239" s="123">
        <v>7635</v>
      </c>
      <c r="G239" s="123">
        <v>0</v>
      </c>
      <c r="H239" s="123">
        <v>5160</v>
      </c>
      <c r="J239">
        <f>IF(F239=Issue_Home!$D$13,1,IF(F239&lt;=Issue_Home!$H$13,2,IF(F239&lt;=Issue_Home!$L$13,3,IF(F239&lt;=Issue_Home!$P$13,4,IF(F239&lt;=Issue_Home!$T$13,5,IF(F239&lt;=Issue_Home!$X$13,6,IF(F239=Issue_Home!$Z$13,7)))))))</f>
        <v>1</v>
      </c>
    </row>
    <row r="240" spans="1:10" x14ac:dyDescent="0.3">
      <c r="A240" s="122">
        <v>239</v>
      </c>
      <c r="B240" s="123">
        <v>5463</v>
      </c>
      <c r="C240" s="123" t="s">
        <v>243</v>
      </c>
      <c r="D240" s="123">
        <v>5463</v>
      </c>
      <c r="E240" s="123">
        <v>7635</v>
      </c>
      <c r="F240" s="123">
        <v>7635</v>
      </c>
      <c r="G240" s="123">
        <v>0</v>
      </c>
      <c r="H240" s="123">
        <v>5463</v>
      </c>
      <c r="J240">
        <f>IF(F240=Issue_Home!$D$13,1,IF(F240&lt;=Issue_Home!$H$13,2,IF(F240&lt;=Issue_Home!$L$13,3,IF(F240&lt;=Issue_Home!$P$13,4,IF(F240&lt;=Issue_Home!$T$13,5,IF(F240&lt;=Issue_Home!$X$13,6,IF(F240=Issue_Home!$Z$13,7)))))))</f>
        <v>1</v>
      </c>
    </row>
    <row r="241" spans="1:10" x14ac:dyDescent="0.3">
      <c r="A241" s="122">
        <v>240</v>
      </c>
      <c r="B241" s="123">
        <v>5486</v>
      </c>
      <c r="C241" s="123" t="s">
        <v>244</v>
      </c>
      <c r="D241" s="123">
        <v>5486</v>
      </c>
      <c r="E241" s="123">
        <v>7635</v>
      </c>
      <c r="F241" s="123">
        <v>7635</v>
      </c>
      <c r="G241" s="123">
        <v>0</v>
      </c>
      <c r="H241" s="123">
        <v>5486</v>
      </c>
      <c r="J241">
        <f>IF(F241=Issue_Home!$D$13,1,IF(F241&lt;=Issue_Home!$H$13,2,IF(F241&lt;=Issue_Home!$L$13,3,IF(F241&lt;=Issue_Home!$P$13,4,IF(F241&lt;=Issue_Home!$T$13,5,IF(F241&lt;=Issue_Home!$X$13,6,IF(F241=Issue_Home!$Z$13,7)))))))</f>
        <v>1</v>
      </c>
    </row>
    <row r="242" spans="1:10" x14ac:dyDescent="0.3">
      <c r="A242" s="122">
        <v>241</v>
      </c>
      <c r="B242" s="123">
        <v>5508</v>
      </c>
      <c r="C242" s="123" t="s">
        <v>245</v>
      </c>
      <c r="D242" s="123">
        <v>5508</v>
      </c>
      <c r="E242" s="123">
        <v>7635</v>
      </c>
      <c r="F242" s="123">
        <v>7635</v>
      </c>
      <c r="G242" s="123">
        <v>0</v>
      </c>
      <c r="H242" s="123">
        <v>5508</v>
      </c>
      <c r="J242">
        <f>IF(F242=Issue_Home!$D$13,1,IF(F242&lt;=Issue_Home!$H$13,2,IF(F242&lt;=Issue_Home!$L$13,3,IF(F242&lt;=Issue_Home!$P$13,4,IF(F242&lt;=Issue_Home!$T$13,5,IF(F242&lt;=Issue_Home!$X$13,6,IF(F242=Issue_Home!$Z$13,7)))))))</f>
        <v>1</v>
      </c>
    </row>
    <row r="243" spans="1:10" x14ac:dyDescent="0.3">
      <c r="A243" s="122">
        <v>242</v>
      </c>
      <c r="B243" s="123">
        <v>5607</v>
      </c>
      <c r="C243" s="123" t="s">
        <v>248</v>
      </c>
      <c r="D243" s="123">
        <v>5607</v>
      </c>
      <c r="E243" s="123">
        <v>7635</v>
      </c>
      <c r="F243" s="123">
        <v>7641</v>
      </c>
      <c r="G243" s="123">
        <v>6</v>
      </c>
      <c r="H243" s="123">
        <v>5607</v>
      </c>
      <c r="J243">
        <f>IF(F243=Issue_Home!$D$13,1,IF(F243&lt;=Issue_Home!$H$13,2,IF(F243&lt;=Issue_Home!$L$13,3,IF(F243&lt;=Issue_Home!$P$13,4,IF(F243&lt;=Issue_Home!$T$13,5,IF(F243&lt;=Issue_Home!$X$13,6,IF(F243=Issue_Home!$Z$13,7)))))))</f>
        <v>2</v>
      </c>
    </row>
    <row r="244" spans="1:10" x14ac:dyDescent="0.3">
      <c r="A244" s="122">
        <v>243</v>
      </c>
      <c r="B244" s="123">
        <v>5643</v>
      </c>
      <c r="C244" s="123" t="s">
        <v>249</v>
      </c>
      <c r="D244" s="123">
        <v>5643</v>
      </c>
      <c r="E244" s="123">
        <v>7635</v>
      </c>
      <c r="F244" s="123">
        <v>7635</v>
      </c>
      <c r="G244" s="123">
        <v>0</v>
      </c>
      <c r="H244" s="123">
        <v>5643</v>
      </c>
      <c r="J244">
        <f>IF(F244=Issue_Home!$D$13,1,IF(F244&lt;=Issue_Home!$H$13,2,IF(F244&lt;=Issue_Home!$L$13,3,IF(F244&lt;=Issue_Home!$P$13,4,IF(F244&lt;=Issue_Home!$T$13,5,IF(F244&lt;=Issue_Home!$X$13,6,IF(F244=Issue_Home!$Z$13,7)))))))</f>
        <v>1</v>
      </c>
    </row>
    <row r="245" spans="1:10" x14ac:dyDescent="0.3">
      <c r="A245" s="122">
        <v>244</v>
      </c>
      <c r="B245" s="123">
        <v>5697</v>
      </c>
      <c r="C245" s="123" t="s">
        <v>577</v>
      </c>
      <c r="D245" s="123">
        <v>5697</v>
      </c>
      <c r="E245" s="123">
        <v>7635</v>
      </c>
      <c r="F245" s="123">
        <v>7635</v>
      </c>
      <c r="G245" s="123">
        <v>0</v>
      </c>
      <c r="H245" s="123">
        <v>5697</v>
      </c>
      <c r="J245">
        <f>IF(F245=Issue_Home!$D$13,1,IF(F245&lt;=Issue_Home!$H$13,2,IF(F245&lt;=Issue_Home!$L$13,3,IF(F245&lt;=Issue_Home!$P$13,4,IF(F245&lt;=Issue_Home!$T$13,5,IF(F245&lt;=Issue_Home!$X$13,6,IF(F245=Issue_Home!$Z$13,7)))))))</f>
        <v>1</v>
      </c>
    </row>
    <row r="246" spans="1:10" x14ac:dyDescent="0.3">
      <c r="A246" s="122">
        <v>245</v>
      </c>
      <c r="B246" s="123">
        <v>5724</v>
      </c>
      <c r="C246" s="123" t="s">
        <v>251</v>
      </c>
      <c r="D246" s="123">
        <v>5724</v>
      </c>
      <c r="E246" s="123">
        <v>7635</v>
      </c>
      <c r="F246" s="123">
        <v>7635</v>
      </c>
      <c r="G246" s="123">
        <v>0</v>
      </c>
      <c r="H246" s="123">
        <v>5724</v>
      </c>
      <c r="J246">
        <f>IF(F246=Issue_Home!$D$13,1,IF(F246&lt;=Issue_Home!$H$13,2,IF(F246&lt;=Issue_Home!$L$13,3,IF(F246&lt;=Issue_Home!$P$13,4,IF(F246&lt;=Issue_Home!$T$13,5,IF(F246&lt;=Issue_Home!$X$13,6,IF(F246=Issue_Home!$Z$13,7)))))))</f>
        <v>1</v>
      </c>
    </row>
    <row r="247" spans="1:10" x14ac:dyDescent="0.3">
      <c r="A247" s="122">
        <v>246</v>
      </c>
      <c r="B247" s="123">
        <v>5751</v>
      </c>
      <c r="C247" s="123" t="s">
        <v>278</v>
      </c>
      <c r="D247" s="123">
        <v>5751</v>
      </c>
      <c r="E247" s="123">
        <v>7635</v>
      </c>
      <c r="F247" s="123">
        <v>7635</v>
      </c>
      <c r="G247" s="123">
        <v>0</v>
      </c>
      <c r="H247" s="123">
        <v>5751</v>
      </c>
      <c r="J247">
        <f>IF(F247=Issue_Home!$D$13,1,IF(F247&lt;=Issue_Home!$H$13,2,IF(F247&lt;=Issue_Home!$L$13,3,IF(F247&lt;=Issue_Home!$P$13,4,IF(F247&lt;=Issue_Home!$T$13,5,IF(F247&lt;=Issue_Home!$X$13,6,IF(F247=Issue_Home!$Z$13,7)))))))</f>
        <v>1</v>
      </c>
    </row>
    <row r="248" spans="1:10" x14ac:dyDescent="0.3">
      <c r="A248" s="122">
        <v>247</v>
      </c>
      <c r="B248" s="123">
        <v>5805</v>
      </c>
      <c r="C248" s="123" t="s">
        <v>252</v>
      </c>
      <c r="D248" s="123">
        <v>5805</v>
      </c>
      <c r="E248" s="123">
        <v>7635</v>
      </c>
      <c r="F248" s="123">
        <v>7668</v>
      </c>
      <c r="G248" s="123">
        <v>33</v>
      </c>
      <c r="H248" s="123">
        <v>5805</v>
      </c>
      <c r="J248">
        <f>IF(F248=Issue_Home!$D$13,1,IF(F248&lt;=Issue_Home!$H$13,2,IF(F248&lt;=Issue_Home!$L$13,3,IF(F248&lt;=Issue_Home!$P$13,4,IF(F248&lt;=Issue_Home!$T$13,5,IF(F248&lt;=Issue_Home!$X$13,6,IF(F248=Issue_Home!$Z$13,7)))))))</f>
        <v>3</v>
      </c>
    </row>
    <row r="249" spans="1:10" x14ac:dyDescent="0.3">
      <c r="A249" s="122">
        <v>248</v>
      </c>
      <c r="B249" s="123">
        <v>5823</v>
      </c>
      <c r="C249" s="123" t="s">
        <v>253</v>
      </c>
      <c r="D249" s="123">
        <v>5823</v>
      </c>
      <c r="E249" s="123">
        <v>7635</v>
      </c>
      <c r="F249" s="123">
        <v>7667</v>
      </c>
      <c r="G249" s="123">
        <v>32</v>
      </c>
      <c r="H249" s="123">
        <v>5823</v>
      </c>
      <c r="J249">
        <f>IF(F249=Issue_Home!$D$13,1,IF(F249&lt;=Issue_Home!$H$13,2,IF(F249&lt;=Issue_Home!$L$13,3,IF(F249&lt;=Issue_Home!$P$13,4,IF(F249&lt;=Issue_Home!$T$13,5,IF(F249&lt;=Issue_Home!$X$13,6,IF(F249=Issue_Home!$Z$13,7)))))))</f>
        <v>3</v>
      </c>
    </row>
    <row r="250" spans="1:10" x14ac:dyDescent="0.3">
      <c r="A250" s="122">
        <v>249</v>
      </c>
      <c r="B250" s="123">
        <v>5832</v>
      </c>
      <c r="C250" s="123" t="s">
        <v>254</v>
      </c>
      <c r="D250" s="123">
        <v>5832</v>
      </c>
      <c r="E250" s="123">
        <v>7635</v>
      </c>
      <c r="F250" s="123">
        <v>7635</v>
      </c>
      <c r="G250" s="123">
        <v>0</v>
      </c>
      <c r="H250" s="123">
        <v>5832</v>
      </c>
      <c r="J250">
        <f>IF(F250=Issue_Home!$D$13,1,IF(F250&lt;=Issue_Home!$H$13,2,IF(F250&lt;=Issue_Home!$L$13,3,IF(F250&lt;=Issue_Home!$P$13,4,IF(F250&lt;=Issue_Home!$T$13,5,IF(F250&lt;=Issue_Home!$X$13,6,IF(F250=Issue_Home!$Z$13,7)))))))</f>
        <v>1</v>
      </c>
    </row>
    <row r="251" spans="1:10" x14ac:dyDescent="0.3">
      <c r="A251" s="122">
        <v>250</v>
      </c>
      <c r="B251" s="123">
        <v>5877</v>
      </c>
      <c r="C251" s="123" t="s">
        <v>255</v>
      </c>
      <c r="D251" s="123">
        <v>5877</v>
      </c>
      <c r="E251" s="123">
        <v>7635</v>
      </c>
      <c r="F251" s="123">
        <v>7635</v>
      </c>
      <c r="G251" s="123">
        <v>0</v>
      </c>
      <c r="H251" s="123">
        <v>5877</v>
      </c>
      <c r="J251">
        <f>IF(F251=Issue_Home!$D$13,1,IF(F251&lt;=Issue_Home!$H$13,2,IF(F251&lt;=Issue_Home!$L$13,3,IF(F251&lt;=Issue_Home!$P$13,4,IF(F251&lt;=Issue_Home!$T$13,5,IF(F251&lt;=Issue_Home!$X$13,6,IF(F251=Issue_Home!$Z$13,7)))))))</f>
        <v>1</v>
      </c>
    </row>
    <row r="252" spans="1:10" x14ac:dyDescent="0.3">
      <c r="A252" s="122">
        <v>251</v>
      </c>
      <c r="B252" s="123">
        <v>5895</v>
      </c>
      <c r="C252" s="123" t="s">
        <v>256</v>
      </c>
      <c r="D252" s="123">
        <v>5895</v>
      </c>
      <c r="E252" s="123">
        <v>7635</v>
      </c>
      <c r="F252" s="123">
        <v>7635</v>
      </c>
      <c r="G252" s="123">
        <v>0</v>
      </c>
      <c r="H252" s="123">
        <v>5895</v>
      </c>
      <c r="J252">
        <f>IF(F252=Issue_Home!$D$13,1,IF(F252&lt;=Issue_Home!$H$13,2,IF(F252&lt;=Issue_Home!$L$13,3,IF(F252&lt;=Issue_Home!$P$13,4,IF(F252&lt;=Issue_Home!$T$13,5,IF(F252&lt;=Issue_Home!$X$13,6,IF(F252=Issue_Home!$Z$13,7)))))))</f>
        <v>1</v>
      </c>
    </row>
    <row r="253" spans="1:10" x14ac:dyDescent="0.3">
      <c r="A253" s="122">
        <v>252</v>
      </c>
      <c r="B253" s="123">
        <v>5922</v>
      </c>
      <c r="C253" s="123" t="s">
        <v>572</v>
      </c>
      <c r="D253" s="123">
        <v>5922</v>
      </c>
      <c r="E253" s="123">
        <v>7635</v>
      </c>
      <c r="F253" s="123">
        <v>7656</v>
      </c>
      <c r="G253" s="123">
        <v>21</v>
      </c>
      <c r="H253" s="123">
        <v>5922</v>
      </c>
      <c r="J253">
        <f>IF(F253=Issue_Home!$D$13,1,IF(F253&lt;=Issue_Home!$H$13,2,IF(F253&lt;=Issue_Home!$L$13,3,IF(F253&lt;=Issue_Home!$P$13,4,IF(F253&lt;=Issue_Home!$T$13,5,IF(F253&lt;=Issue_Home!$X$13,6,IF(F253=Issue_Home!$Z$13,7)))))))</f>
        <v>2</v>
      </c>
    </row>
    <row r="254" spans="1:10" x14ac:dyDescent="0.3">
      <c r="A254" s="122">
        <v>253</v>
      </c>
      <c r="B254" s="123">
        <v>5949</v>
      </c>
      <c r="C254" s="123" t="s">
        <v>257</v>
      </c>
      <c r="D254" s="123">
        <v>5949</v>
      </c>
      <c r="E254" s="123">
        <v>7635</v>
      </c>
      <c r="F254" s="123">
        <v>7635</v>
      </c>
      <c r="G254" s="123">
        <v>0</v>
      </c>
      <c r="H254" s="123">
        <v>5949</v>
      </c>
      <c r="J254">
        <f>IF(F254=Issue_Home!$D$13,1,IF(F254&lt;=Issue_Home!$H$13,2,IF(F254&lt;=Issue_Home!$L$13,3,IF(F254&lt;=Issue_Home!$P$13,4,IF(F254&lt;=Issue_Home!$T$13,5,IF(F254&lt;=Issue_Home!$X$13,6,IF(F254=Issue_Home!$Z$13,7)))))))</f>
        <v>1</v>
      </c>
    </row>
    <row r="255" spans="1:10" x14ac:dyDescent="0.3">
      <c r="A255" s="122">
        <v>254</v>
      </c>
      <c r="B255" s="123">
        <v>5976</v>
      </c>
      <c r="C255" s="123" t="s">
        <v>258</v>
      </c>
      <c r="D255" s="123">
        <v>5976</v>
      </c>
      <c r="E255" s="123">
        <v>7635</v>
      </c>
      <c r="F255" s="123">
        <v>7635</v>
      </c>
      <c r="G255" s="123">
        <v>0</v>
      </c>
      <c r="H255" s="123">
        <v>5976</v>
      </c>
      <c r="J255">
        <f>IF(F255=Issue_Home!$D$13,1,IF(F255&lt;=Issue_Home!$H$13,2,IF(F255&lt;=Issue_Home!$L$13,3,IF(F255&lt;=Issue_Home!$P$13,4,IF(F255&lt;=Issue_Home!$T$13,5,IF(F255&lt;=Issue_Home!$X$13,6,IF(F255=Issue_Home!$Z$13,7)))))))</f>
        <v>1</v>
      </c>
    </row>
    <row r="256" spans="1:10" x14ac:dyDescent="0.3">
      <c r="A256" s="122">
        <v>255</v>
      </c>
      <c r="B256" s="123">
        <v>5994</v>
      </c>
      <c r="C256" s="123" t="s">
        <v>259</v>
      </c>
      <c r="D256" s="123">
        <v>5994</v>
      </c>
      <c r="E256" s="123">
        <v>7635</v>
      </c>
      <c r="F256" s="123">
        <v>7635</v>
      </c>
      <c r="G256" s="123">
        <v>0</v>
      </c>
      <c r="H256" s="123">
        <v>5994</v>
      </c>
      <c r="J256">
        <f>IF(F256=Issue_Home!$D$13,1,IF(F256&lt;=Issue_Home!$H$13,2,IF(F256&lt;=Issue_Home!$L$13,3,IF(F256&lt;=Issue_Home!$P$13,4,IF(F256&lt;=Issue_Home!$T$13,5,IF(F256&lt;=Issue_Home!$X$13,6,IF(F256=Issue_Home!$Z$13,7)))))))</f>
        <v>1</v>
      </c>
    </row>
    <row r="257" spans="1:10" x14ac:dyDescent="0.3">
      <c r="A257" s="122">
        <v>256</v>
      </c>
      <c r="B257" s="123">
        <v>6003</v>
      </c>
      <c r="C257" s="123" t="s">
        <v>260</v>
      </c>
      <c r="D257" s="123">
        <v>6003</v>
      </c>
      <c r="E257" s="123">
        <v>7635</v>
      </c>
      <c r="F257" s="123">
        <v>7635</v>
      </c>
      <c r="G257" s="123">
        <v>0</v>
      </c>
      <c r="H257" s="123">
        <v>6003</v>
      </c>
      <c r="J257">
        <f>IF(F257=Issue_Home!$D$13,1,IF(F257&lt;=Issue_Home!$H$13,2,IF(F257&lt;=Issue_Home!$L$13,3,IF(F257&lt;=Issue_Home!$P$13,4,IF(F257&lt;=Issue_Home!$T$13,5,IF(F257&lt;=Issue_Home!$X$13,6,IF(F257=Issue_Home!$Z$13,7)))))))</f>
        <v>1</v>
      </c>
    </row>
    <row r="258" spans="1:10" x14ac:dyDescent="0.3">
      <c r="A258" s="122">
        <v>257</v>
      </c>
      <c r="B258" s="123">
        <v>6012</v>
      </c>
      <c r="C258" s="123" t="s">
        <v>261</v>
      </c>
      <c r="D258" s="123">
        <v>6012</v>
      </c>
      <c r="E258" s="123">
        <v>7635</v>
      </c>
      <c r="F258" s="123">
        <v>7635</v>
      </c>
      <c r="G258" s="123">
        <v>0</v>
      </c>
      <c r="H258" s="123">
        <v>6012</v>
      </c>
      <c r="J258">
        <f>IF(F258=Issue_Home!$D$13,1,IF(F258&lt;=Issue_Home!$H$13,2,IF(F258&lt;=Issue_Home!$L$13,3,IF(F258&lt;=Issue_Home!$P$13,4,IF(F258&lt;=Issue_Home!$T$13,5,IF(F258&lt;=Issue_Home!$X$13,6,IF(F258=Issue_Home!$Z$13,7)))))))</f>
        <v>1</v>
      </c>
    </row>
    <row r="259" spans="1:10" x14ac:dyDescent="0.3">
      <c r="A259" s="122">
        <v>258</v>
      </c>
      <c r="B259" s="123">
        <v>6030</v>
      </c>
      <c r="C259" s="123" t="s">
        <v>262</v>
      </c>
      <c r="D259" s="123">
        <v>6030</v>
      </c>
      <c r="E259" s="123">
        <v>7635</v>
      </c>
      <c r="F259" s="123">
        <v>7635</v>
      </c>
      <c r="G259" s="123">
        <v>0</v>
      </c>
      <c r="H259" s="123">
        <v>6030</v>
      </c>
      <c r="J259">
        <f>IF(F259=Issue_Home!$D$13,1,IF(F259&lt;=Issue_Home!$H$13,2,IF(F259&lt;=Issue_Home!$L$13,3,IF(F259&lt;=Issue_Home!$P$13,4,IF(F259&lt;=Issue_Home!$T$13,5,IF(F259&lt;=Issue_Home!$X$13,6,IF(F259=Issue_Home!$Z$13,7)))))))</f>
        <v>1</v>
      </c>
    </row>
    <row r="260" spans="1:10" x14ac:dyDescent="0.3">
      <c r="A260" s="122">
        <v>259</v>
      </c>
      <c r="B260" s="123">
        <v>6039</v>
      </c>
      <c r="C260" s="123" t="s">
        <v>264</v>
      </c>
      <c r="D260" s="123">
        <v>6039</v>
      </c>
      <c r="E260" s="123">
        <v>7635</v>
      </c>
      <c r="F260" s="123">
        <v>7635</v>
      </c>
      <c r="G260" s="123">
        <v>0</v>
      </c>
      <c r="H260" s="123">
        <v>6039</v>
      </c>
      <c r="J260">
        <f>IF(F260=Issue_Home!$D$13,1,IF(F260&lt;=Issue_Home!$H$13,2,IF(F260&lt;=Issue_Home!$L$13,3,IF(F260&lt;=Issue_Home!$P$13,4,IF(F260&lt;=Issue_Home!$T$13,5,IF(F260&lt;=Issue_Home!$X$13,6,IF(F260=Issue_Home!$Z$13,7)))))))</f>
        <v>1</v>
      </c>
    </row>
    <row r="261" spans="1:10" x14ac:dyDescent="0.3">
      <c r="A261" s="122">
        <v>260</v>
      </c>
      <c r="B261" s="123">
        <v>6048</v>
      </c>
      <c r="C261" s="123" t="s">
        <v>263</v>
      </c>
      <c r="D261" s="123">
        <v>6035</v>
      </c>
      <c r="E261" s="123">
        <v>7635</v>
      </c>
      <c r="F261" s="123">
        <v>7635</v>
      </c>
      <c r="G261" s="123">
        <v>0</v>
      </c>
      <c r="H261" s="123">
        <v>6035</v>
      </c>
      <c r="J261">
        <f>IF(F261=Issue_Home!$D$13,1,IF(F261&lt;=Issue_Home!$H$13,2,IF(F261&lt;=Issue_Home!$L$13,3,IF(F261&lt;=Issue_Home!$P$13,4,IF(F261&lt;=Issue_Home!$T$13,5,IF(F261&lt;=Issue_Home!$X$13,6,IF(F261=Issue_Home!$Z$13,7)))))))</f>
        <v>1</v>
      </c>
    </row>
    <row r="262" spans="1:10" x14ac:dyDescent="0.3">
      <c r="A262" s="122">
        <v>261</v>
      </c>
      <c r="B262" s="123">
        <v>6091</v>
      </c>
      <c r="C262" s="123" t="s">
        <v>266</v>
      </c>
      <c r="D262" s="123">
        <v>6091</v>
      </c>
      <c r="E262" s="123">
        <v>7635</v>
      </c>
      <c r="F262" s="123">
        <v>7635</v>
      </c>
      <c r="G262" s="123">
        <v>0</v>
      </c>
      <c r="H262" s="123">
        <v>6091</v>
      </c>
      <c r="J262">
        <f>IF(F262=Issue_Home!$D$13,1,IF(F262&lt;=Issue_Home!$H$13,2,IF(F262&lt;=Issue_Home!$L$13,3,IF(F262&lt;=Issue_Home!$P$13,4,IF(F262&lt;=Issue_Home!$T$13,5,IF(F262&lt;=Issue_Home!$X$13,6,IF(F262=Issue_Home!$Z$13,7)))))))</f>
        <v>1</v>
      </c>
    </row>
    <row r="263" spans="1:10" x14ac:dyDescent="0.3">
      <c r="A263" s="122">
        <v>262</v>
      </c>
      <c r="B263" s="123">
        <v>6093</v>
      </c>
      <c r="C263" s="123" t="s">
        <v>265</v>
      </c>
      <c r="D263" s="123">
        <v>6093</v>
      </c>
      <c r="E263" s="123">
        <v>7635</v>
      </c>
      <c r="F263" s="123">
        <v>7635</v>
      </c>
      <c r="G263" s="123">
        <v>0</v>
      </c>
      <c r="H263" s="123">
        <v>6093</v>
      </c>
      <c r="J263">
        <f>IF(F263=Issue_Home!$D$13,1,IF(F263&lt;=Issue_Home!$H$13,2,IF(F263&lt;=Issue_Home!$L$13,3,IF(F263&lt;=Issue_Home!$P$13,4,IF(F263&lt;=Issue_Home!$T$13,5,IF(F263&lt;=Issue_Home!$X$13,6,IF(F263=Issue_Home!$Z$13,7)))))))</f>
        <v>1</v>
      </c>
    </row>
    <row r="264" spans="1:10" x14ac:dyDescent="0.3">
      <c r="A264" s="122">
        <v>263</v>
      </c>
      <c r="B264" s="123">
        <v>6094</v>
      </c>
      <c r="C264" s="123" t="s">
        <v>273</v>
      </c>
      <c r="D264" s="123">
        <v>6094</v>
      </c>
      <c r="E264" s="123">
        <v>7635</v>
      </c>
      <c r="F264" s="123">
        <v>7635</v>
      </c>
      <c r="G264" s="123">
        <v>0</v>
      </c>
      <c r="H264" s="123">
        <v>6094</v>
      </c>
      <c r="J264">
        <f>IF(F264=Issue_Home!$D$13,1,IF(F264&lt;=Issue_Home!$H$13,2,IF(F264&lt;=Issue_Home!$L$13,3,IF(F264&lt;=Issue_Home!$P$13,4,IF(F264&lt;=Issue_Home!$T$13,5,IF(F264&lt;=Issue_Home!$X$13,6,IF(F264=Issue_Home!$Z$13,7)))))))</f>
        <v>1</v>
      </c>
    </row>
    <row r="265" spans="1:10" x14ac:dyDescent="0.3">
      <c r="A265" s="122">
        <v>264</v>
      </c>
      <c r="B265" s="123">
        <v>6095</v>
      </c>
      <c r="C265" s="123" t="s">
        <v>267</v>
      </c>
      <c r="D265" s="123">
        <v>6095</v>
      </c>
      <c r="E265" s="123">
        <v>7635</v>
      </c>
      <c r="F265" s="123">
        <v>7662</v>
      </c>
      <c r="G265" s="123">
        <v>27</v>
      </c>
      <c r="H265" s="123">
        <v>6095</v>
      </c>
      <c r="J265">
        <f>IF(F265=Issue_Home!$D$13,1,IF(F265&lt;=Issue_Home!$H$13,2,IF(F265&lt;=Issue_Home!$L$13,3,IF(F265&lt;=Issue_Home!$P$13,4,IF(F265&lt;=Issue_Home!$T$13,5,IF(F265&lt;=Issue_Home!$X$13,6,IF(F265=Issue_Home!$Z$13,7)))))))</f>
        <v>2</v>
      </c>
    </row>
    <row r="266" spans="1:10" x14ac:dyDescent="0.3">
      <c r="A266" s="122">
        <v>265</v>
      </c>
      <c r="B266" s="123">
        <v>6096</v>
      </c>
      <c r="C266" s="123" t="s">
        <v>615</v>
      </c>
      <c r="D266" s="123">
        <v>6096</v>
      </c>
      <c r="E266" s="123">
        <v>7635</v>
      </c>
      <c r="F266" s="123">
        <v>7724</v>
      </c>
      <c r="G266" s="123">
        <v>89</v>
      </c>
      <c r="H266" s="123">
        <v>6096</v>
      </c>
      <c r="J266">
        <f>IF(F266=Issue_Home!$D$13,1,IF(F266&lt;=Issue_Home!$H$13,2,IF(F266&lt;=Issue_Home!$L$13,3,IF(F266&lt;=Issue_Home!$P$13,4,IF(F266&lt;=Issue_Home!$T$13,5,IF(F266&lt;=Issue_Home!$X$13,6,IF(F266=Issue_Home!$Z$13,7)))))))</f>
        <v>5</v>
      </c>
    </row>
    <row r="267" spans="1:10" x14ac:dyDescent="0.3">
      <c r="A267" s="122">
        <v>266</v>
      </c>
      <c r="B267" s="123">
        <v>6097</v>
      </c>
      <c r="C267" s="123" t="s">
        <v>269</v>
      </c>
      <c r="D267" s="123">
        <v>6097</v>
      </c>
      <c r="E267" s="123">
        <v>7635</v>
      </c>
      <c r="F267" s="123">
        <v>7635</v>
      </c>
      <c r="G267" s="123">
        <v>0</v>
      </c>
      <c r="H267" s="123">
        <v>6097</v>
      </c>
      <c r="J267">
        <f>IF(F267=Issue_Home!$D$13,1,IF(F267&lt;=Issue_Home!$H$13,2,IF(F267&lt;=Issue_Home!$L$13,3,IF(F267&lt;=Issue_Home!$P$13,4,IF(F267&lt;=Issue_Home!$T$13,5,IF(F267&lt;=Issue_Home!$X$13,6,IF(F267=Issue_Home!$Z$13,7)))))))</f>
        <v>1</v>
      </c>
    </row>
    <row r="268" spans="1:10" x14ac:dyDescent="0.3">
      <c r="A268" s="122">
        <v>267</v>
      </c>
      <c r="B268" s="123">
        <v>6098</v>
      </c>
      <c r="C268" s="123" t="s">
        <v>569</v>
      </c>
      <c r="D268" s="123">
        <v>6098</v>
      </c>
      <c r="E268" s="123">
        <v>7635</v>
      </c>
      <c r="F268" s="123">
        <v>7635</v>
      </c>
      <c r="G268" s="123">
        <v>0</v>
      </c>
      <c r="H268" s="123">
        <v>6098</v>
      </c>
      <c r="J268">
        <f>IF(F268=Issue_Home!$D$13,1,IF(F268&lt;=Issue_Home!$H$13,2,IF(F268&lt;=Issue_Home!$L$13,3,IF(F268&lt;=Issue_Home!$P$13,4,IF(F268&lt;=Issue_Home!$T$13,5,IF(F268&lt;=Issue_Home!$X$13,6,IF(F268=Issue_Home!$Z$13,7)))))))</f>
        <v>1</v>
      </c>
    </row>
    <row r="269" spans="1:10" x14ac:dyDescent="0.3">
      <c r="A269" s="122">
        <v>268</v>
      </c>
      <c r="B269" s="123">
        <v>6100</v>
      </c>
      <c r="C269" s="123" t="s">
        <v>271</v>
      </c>
      <c r="D269" s="123">
        <v>6100</v>
      </c>
      <c r="E269" s="123">
        <v>7635</v>
      </c>
      <c r="F269" s="123">
        <v>7635</v>
      </c>
      <c r="G269" s="123">
        <v>0</v>
      </c>
      <c r="H269" s="123">
        <v>6100</v>
      </c>
      <c r="J269">
        <f>IF(F269=Issue_Home!$D$13,1,IF(F269&lt;=Issue_Home!$H$13,2,IF(F269&lt;=Issue_Home!$L$13,3,IF(F269&lt;=Issue_Home!$P$13,4,IF(F269&lt;=Issue_Home!$T$13,5,IF(F269&lt;=Issue_Home!$X$13,6,IF(F269=Issue_Home!$Z$13,7)))))))</f>
        <v>1</v>
      </c>
    </row>
    <row r="270" spans="1:10" x14ac:dyDescent="0.3">
      <c r="A270" s="122">
        <v>269</v>
      </c>
      <c r="B270" s="123">
        <v>6101</v>
      </c>
      <c r="C270" s="123" t="s">
        <v>272</v>
      </c>
      <c r="D270" s="123">
        <v>6101</v>
      </c>
      <c r="E270" s="123">
        <v>7635</v>
      </c>
      <c r="F270" s="123">
        <v>7635</v>
      </c>
      <c r="G270" s="123">
        <v>0</v>
      </c>
      <c r="H270" s="123">
        <v>6101</v>
      </c>
      <c r="J270">
        <f>IF(F270=Issue_Home!$D$13,1,IF(F270&lt;=Issue_Home!$H$13,2,IF(F270&lt;=Issue_Home!$L$13,3,IF(F270&lt;=Issue_Home!$P$13,4,IF(F270&lt;=Issue_Home!$T$13,5,IF(F270&lt;=Issue_Home!$X$13,6,IF(F270=Issue_Home!$Z$13,7)))))))</f>
        <v>1</v>
      </c>
    </row>
    <row r="271" spans="1:10" x14ac:dyDescent="0.3">
      <c r="A271" s="122">
        <v>270</v>
      </c>
      <c r="B271" s="123">
        <v>6102</v>
      </c>
      <c r="C271" s="123" t="s">
        <v>275</v>
      </c>
      <c r="D271" s="123">
        <v>6102</v>
      </c>
      <c r="E271" s="123">
        <v>7635</v>
      </c>
      <c r="F271" s="123">
        <v>7635</v>
      </c>
      <c r="G271" s="123">
        <v>0</v>
      </c>
      <c r="H271" s="123">
        <v>6102</v>
      </c>
      <c r="J271">
        <f>IF(F271=Issue_Home!$D$13,1,IF(F271&lt;=Issue_Home!$H$13,2,IF(F271&lt;=Issue_Home!$L$13,3,IF(F271&lt;=Issue_Home!$P$13,4,IF(F271&lt;=Issue_Home!$T$13,5,IF(F271&lt;=Issue_Home!$X$13,6,IF(F271=Issue_Home!$Z$13,7)))))))</f>
        <v>1</v>
      </c>
    </row>
    <row r="272" spans="1:10" x14ac:dyDescent="0.3">
      <c r="A272" s="122">
        <v>271</v>
      </c>
      <c r="B272" s="123">
        <v>6120</v>
      </c>
      <c r="C272" s="123" t="s">
        <v>276</v>
      </c>
      <c r="D272" s="123">
        <v>6120</v>
      </c>
      <c r="E272" s="123">
        <v>7635</v>
      </c>
      <c r="F272" s="123">
        <v>7635</v>
      </c>
      <c r="G272" s="123">
        <v>0</v>
      </c>
      <c r="H272" s="123">
        <v>6120</v>
      </c>
      <c r="J272">
        <f>IF(F272=Issue_Home!$D$13,1,IF(F272&lt;=Issue_Home!$H$13,2,IF(F272&lt;=Issue_Home!$L$13,3,IF(F272&lt;=Issue_Home!$P$13,4,IF(F272&lt;=Issue_Home!$T$13,5,IF(F272&lt;=Issue_Home!$X$13,6,IF(F272=Issue_Home!$Z$13,7)))))))</f>
        <v>1</v>
      </c>
    </row>
    <row r="273" spans="1:10" x14ac:dyDescent="0.3">
      <c r="A273" s="122">
        <v>272</v>
      </c>
      <c r="B273" s="123">
        <v>6138</v>
      </c>
      <c r="C273" s="123" t="s">
        <v>277</v>
      </c>
      <c r="D273" s="123">
        <v>6138</v>
      </c>
      <c r="E273" s="123">
        <v>7635</v>
      </c>
      <c r="F273" s="123">
        <v>7642</v>
      </c>
      <c r="G273" s="123">
        <v>7</v>
      </c>
      <c r="H273" s="123">
        <v>6138</v>
      </c>
      <c r="J273">
        <f>IF(F273=Issue_Home!$D$13,1,IF(F273&lt;=Issue_Home!$H$13,2,IF(F273&lt;=Issue_Home!$L$13,3,IF(F273&lt;=Issue_Home!$P$13,4,IF(F273&lt;=Issue_Home!$T$13,5,IF(F273&lt;=Issue_Home!$X$13,6,IF(F273=Issue_Home!$Z$13,7)))))))</f>
        <v>2</v>
      </c>
    </row>
    <row r="274" spans="1:10" x14ac:dyDescent="0.3">
      <c r="A274" s="122">
        <v>273</v>
      </c>
      <c r="B274" s="123">
        <v>6165</v>
      </c>
      <c r="C274" s="123" t="s">
        <v>279</v>
      </c>
      <c r="D274" s="123">
        <v>6165</v>
      </c>
      <c r="E274" s="123">
        <v>7635</v>
      </c>
      <c r="F274" s="123">
        <v>7635</v>
      </c>
      <c r="G274" s="123">
        <v>0</v>
      </c>
      <c r="H274" s="123">
        <v>6165</v>
      </c>
      <c r="J274">
        <f>IF(F274=Issue_Home!$D$13,1,IF(F274&lt;=Issue_Home!$H$13,2,IF(F274&lt;=Issue_Home!$L$13,3,IF(F274&lt;=Issue_Home!$P$13,4,IF(F274&lt;=Issue_Home!$T$13,5,IF(F274&lt;=Issue_Home!$X$13,6,IF(F274=Issue_Home!$Z$13,7)))))))</f>
        <v>1</v>
      </c>
    </row>
    <row r="275" spans="1:10" x14ac:dyDescent="0.3">
      <c r="A275" s="122">
        <v>274</v>
      </c>
      <c r="B275" s="123">
        <v>6175</v>
      </c>
      <c r="C275" s="123" t="s">
        <v>280</v>
      </c>
      <c r="D275" s="123">
        <v>6175</v>
      </c>
      <c r="E275" s="123">
        <v>7635</v>
      </c>
      <c r="F275" s="123">
        <v>7635</v>
      </c>
      <c r="G275" s="123">
        <v>0</v>
      </c>
      <c r="H275" s="123">
        <v>6175</v>
      </c>
      <c r="J275">
        <f>IF(F275=Issue_Home!$D$13,1,IF(F275&lt;=Issue_Home!$H$13,2,IF(F275&lt;=Issue_Home!$L$13,3,IF(F275&lt;=Issue_Home!$P$13,4,IF(F275&lt;=Issue_Home!$T$13,5,IF(F275&lt;=Issue_Home!$X$13,6,IF(F275=Issue_Home!$Z$13,7)))))))</f>
        <v>1</v>
      </c>
    </row>
    <row r="276" spans="1:10" x14ac:dyDescent="0.3">
      <c r="A276" s="122">
        <v>275</v>
      </c>
      <c r="B276" s="123">
        <v>6219</v>
      </c>
      <c r="C276" s="123" t="s">
        <v>281</v>
      </c>
      <c r="D276" s="123">
        <v>6219</v>
      </c>
      <c r="E276" s="123">
        <v>7635</v>
      </c>
      <c r="F276" s="123">
        <v>7635</v>
      </c>
      <c r="G276" s="123">
        <v>0</v>
      </c>
      <c r="H276" s="123">
        <v>6219</v>
      </c>
      <c r="J276">
        <f>IF(F276=Issue_Home!$D$13,1,IF(F276&lt;=Issue_Home!$H$13,2,IF(F276&lt;=Issue_Home!$L$13,3,IF(F276&lt;=Issue_Home!$P$13,4,IF(F276&lt;=Issue_Home!$T$13,5,IF(F276&lt;=Issue_Home!$X$13,6,IF(F276=Issue_Home!$Z$13,7)))))))</f>
        <v>1</v>
      </c>
    </row>
    <row r="277" spans="1:10" x14ac:dyDescent="0.3">
      <c r="A277" s="122">
        <v>276</v>
      </c>
      <c r="B277" s="123">
        <v>6246</v>
      </c>
      <c r="C277" s="123" t="s">
        <v>282</v>
      </c>
      <c r="D277" s="123">
        <v>6246</v>
      </c>
      <c r="E277" s="123">
        <v>7635</v>
      </c>
      <c r="F277" s="123">
        <v>7775</v>
      </c>
      <c r="G277" s="123">
        <v>140</v>
      </c>
      <c r="H277" s="123">
        <v>6246</v>
      </c>
      <c r="J277">
        <f>IF(F277=Issue_Home!$D$13,1,IF(F277&lt;=Issue_Home!$H$13,2,IF(F277&lt;=Issue_Home!$L$13,3,IF(F277&lt;=Issue_Home!$P$13,4,IF(F277&lt;=Issue_Home!$T$13,5,IF(F277&lt;=Issue_Home!$X$13,6,IF(F277=Issue_Home!$Z$13,7)))))))</f>
        <v>7</v>
      </c>
    </row>
    <row r="278" spans="1:10" x14ac:dyDescent="0.3">
      <c r="A278" s="122">
        <v>277</v>
      </c>
      <c r="B278" s="123">
        <v>6264</v>
      </c>
      <c r="C278" s="123" t="s">
        <v>314</v>
      </c>
      <c r="D278" s="123">
        <v>6264</v>
      </c>
      <c r="E278" s="123">
        <v>7635</v>
      </c>
      <c r="F278" s="123">
        <v>7666</v>
      </c>
      <c r="G278" s="123">
        <v>31</v>
      </c>
      <c r="H278" s="123">
        <v>6264</v>
      </c>
      <c r="J278">
        <f>IF(F278=Issue_Home!$D$13,1,IF(F278&lt;=Issue_Home!$H$13,2,IF(F278&lt;=Issue_Home!$L$13,3,IF(F278&lt;=Issue_Home!$P$13,4,IF(F278&lt;=Issue_Home!$T$13,5,IF(F278&lt;=Issue_Home!$X$13,6,IF(F278=Issue_Home!$Z$13,7)))))))</f>
        <v>3</v>
      </c>
    </row>
    <row r="279" spans="1:10" x14ac:dyDescent="0.3">
      <c r="A279" s="122">
        <v>278</v>
      </c>
      <c r="B279" s="123">
        <v>6273</v>
      </c>
      <c r="C279" s="123" t="s">
        <v>283</v>
      </c>
      <c r="D279" s="123">
        <v>6273</v>
      </c>
      <c r="E279" s="123">
        <v>7635</v>
      </c>
      <c r="F279" s="123">
        <v>7635</v>
      </c>
      <c r="G279" s="123">
        <v>0</v>
      </c>
      <c r="H279" s="123">
        <v>6273</v>
      </c>
      <c r="J279">
        <f>IF(F279=Issue_Home!$D$13,1,IF(F279&lt;=Issue_Home!$H$13,2,IF(F279&lt;=Issue_Home!$L$13,3,IF(F279&lt;=Issue_Home!$P$13,4,IF(F279&lt;=Issue_Home!$T$13,5,IF(F279&lt;=Issue_Home!$X$13,6,IF(F279=Issue_Home!$Z$13,7)))))))</f>
        <v>1</v>
      </c>
    </row>
    <row r="280" spans="1:10" x14ac:dyDescent="0.3">
      <c r="A280" s="122">
        <v>279</v>
      </c>
      <c r="B280" s="123">
        <v>6408</v>
      </c>
      <c r="C280" s="123" t="s">
        <v>284</v>
      </c>
      <c r="D280" s="123">
        <v>6408</v>
      </c>
      <c r="E280" s="123">
        <v>7635</v>
      </c>
      <c r="F280" s="123">
        <v>7651</v>
      </c>
      <c r="G280" s="123">
        <v>16</v>
      </c>
      <c r="H280" s="123">
        <v>6408</v>
      </c>
      <c r="J280">
        <f>IF(F280=Issue_Home!$D$13,1,IF(F280&lt;=Issue_Home!$H$13,2,IF(F280&lt;=Issue_Home!$L$13,3,IF(F280&lt;=Issue_Home!$P$13,4,IF(F280&lt;=Issue_Home!$T$13,5,IF(F280&lt;=Issue_Home!$X$13,6,IF(F280=Issue_Home!$Z$13,7)))))))</f>
        <v>2</v>
      </c>
    </row>
    <row r="281" spans="1:10" x14ac:dyDescent="0.3">
      <c r="A281" s="122">
        <v>280</v>
      </c>
      <c r="B281" s="123">
        <v>6453</v>
      </c>
      <c r="C281" s="123" t="s">
        <v>285</v>
      </c>
      <c r="D281" s="123">
        <v>6453</v>
      </c>
      <c r="E281" s="123">
        <v>7635</v>
      </c>
      <c r="F281" s="123">
        <v>7635</v>
      </c>
      <c r="G281" s="123">
        <v>0</v>
      </c>
      <c r="H281" s="123">
        <v>6453</v>
      </c>
      <c r="J281">
        <f>IF(F281=Issue_Home!$D$13,1,IF(F281&lt;=Issue_Home!$H$13,2,IF(F281&lt;=Issue_Home!$L$13,3,IF(F281&lt;=Issue_Home!$P$13,4,IF(F281&lt;=Issue_Home!$T$13,5,IF(F281&lt;=Issue_Home!$X$13,6,IF(F281=Issue_Home!$Z$13,7)))))))</f>
        <v>1</v>
      </c>
    </row>
    <row r="282" spans="1:10" x14ac:dyDescent="0.3">
      <c r="A282" s="122">
        <v>281</v>
      </c>
      <c r="B282" s="123">
        <v>6460</v>
      </c>
      <c r="C282" s="123" t="s">
        <v>286</v>
      </c>
      <c r="D282" s="123">
        <v>6460</v>
      </c>
      <c r="E282" s="123">
        <v>7635</v>
      </c>
      <c r="F282" s="123">
        <v>7635</v>
      </c>
      <c r="G282" s="123">
        <v>0</v>
      </c>
      <c r="H282" s="123">
        <v>6460</v>
      </c>
      <c r="J282">
        <f>IF(F282=Issue_Home!$D$13,1,IF(F282&lt;=Issue_Home!$H$13,2,IF(F282&lt;=Issue_Home!$L$13,3,IF(F282&lt;=Issue_Home!$P$13,4,IF(F282&lt;=Issue_Home!$T$13,5,IF(F282&lt;=Issue_Home!$X$13,6,IF(F282=Issue_Home!$Z$13,7)))))))</f>
        <v>1</v>
      </c>
    </row>
    <row r="283" spans="1:10" x14ac:dyDescent="0.3">
      <c r="A283" s="122">
        <v>282</v>
      </c>
      <c r="B283" s="123">
        <v>6462</v>
      </c>
      <c r="C283" s="123" t="s">
        <v>287</v>
      </c>
      <c r="D283" s="123">
        <v>6462</v>
      </c>
      <c r="E283" s="123">
        <v>7635</v>
      </c>
      <c r="F283" s="123">
        <v>7635</v>
      </c>
      <c r="G283" s="123">
        <v>0</v>
      </c>
      <c r="H283" s="123">
        <v>6462</v>
      </c>
      <c r="J283">
        <f>IF(F283=Issue_Home!$D$13,1,IF(F283&lt;=Issue_Home!$H$13,2,IF(F283&lt;=Issue_Home!$L$13,3,IF(F283&lt;=Issue_Home!$P$13,4,IF(F283&lt;=Issue_Home!$T$13,5,IF(F283&lt;=Issue_Home!$X$13,6,IF(F283=Issue_Home!$Z$13,7)))))))</f>
        <v>1</v>
      </c>
    </row>
    <row r="284" spans="1:10" x14ac:dyDescent="0.3">
      <c r="A284" s="122">
        <v>283</v>
      </c>
      <c r="B284" s="123">
        <v>6471</v>
      </c>
      <c r="C284" s="123" t="s">
        <v>288</v>
      </c>
      <c r="D284" s="123">
        <v>6471</v>
      </c>
      <c r="E284" s="123">
        <v>7635</v>
      </c>
      <c r="F284" s="123">
        <v>7639</v>
      </c>
      <c r="G284" s="123">
        <v>4</v>
      </c>
      <c r="H284" s="123">
        <v>6471</v>
      </c>
      <c r="J284">
        <f>IF(F284=Issue_Home!$D$13,1,IF(F284&lt;=Issue_Home!$H$13,2,IF(F284&lt;=Issue_Home!$L$13,3,IF(F284&lt;=Issue_Home!$P$13,4,IF(F284&lt;=Issue_Home!$T$13,5,IF(F284&lt;=Issue_Home!$X$13,6,IF(F284=Issue_Home!$Z$13,7)))))))</f>
        <v>2</v>
      </c>
    </row>
    <row r="285" spans="1:10" x14ac:dyDescent="0.3">
      <c r="A285" s="122">
        <v>284</v>
      </c>
      <c r="B285" s="123">
        <v>6509</v>
      </c>
      <c r="C285" s="123" t="s">
        <v>289</v>
      </c>
      <c r="D285" s="123">
        <v>6509</v>
      </c>
      <c r="E285" s="123">
        <v>7635</v>
      </c>
      <c r="F285" s="123">
        <v>7767</v>
      </c>
      <c r="G285" s="123">
        <v>132</v>
      </c>
      <c r="H285" s="123">
        <v>6509</v>
      </c>
      <c r="J285">
        <f>IF(F285=Issue_Home!$D$13,1,IF(F285&lt;=Issue_Home!$H$13,2,IF(F285&lt;=Issue_Home!$L$13,3,IF(F285&lt;=Issue_Home!$P$13,4,IF(F285&lt;=Issue_Home!$T$13,5,IF(F285&lt;=Issue_Home!$X$13,6,IF(F285=Issue_Home!$Z$13,7)))))))</f>
        <v>6</v>
      </c>
    </row>
    <row r="286" spans="1:10" x14ac:dyDescent="0.3">
      <c r="A286" s="122">
        <v>285</v>
      </c>
      <c r="B286" s="123">
        <v>6512</v>
      </c>
      <c r="C286" s="123" t="s">
        <v>290</v>
      </c>
      <c r="D286" s="123">
        <v>6512</v>
      </c>
      <c r="E286" s="123">
        <v>7635</v>
      </c>
      <c r="F286" s="123">
        <v>7650</v>
      </c>
      <c r="G286" s="123">
        <v>15</v>
      </c>
      <c r="H286" s="123">
        <v>6512</v>
      </c>
      <c r="J286">
        <f>IF(F286=Issue_Home!$D$13,1,IF(F286&lt;=Issue_Home!$H$13,2,IF(F286&lt;=Issue_Home!$L$13,3,IF(F286&lt;=Issue_Home!$P$13,4,IF(F286&lt;=Issue_Home!$T$13,5,IF(F286&lt;=Issue_Home!$X$13,6,IF(F286=Issue_Home!$Z$13,7)))))))</f>
        <v>2</v>
      </c>
    </row>
    <row r="287" spans="1:10" x14ac:dyDescent="0.3">
      <c r="A287" s="122">
        <v>286</v>
      </c>
      <c r="B287" s="123">
        <v>6516</v>
      </c>
      <c r="C287" s="123" t="s">
        <v>291</v>
      </c>
      <c r="D287" s="123">
        <v>6516</v>
      </c>
      <c r="E287" s="123">
        <v>7635</v>
      </c>
      <c r="F287" s="123">
        <v>7775</v>
      </c>
      <c r="G287" s="123">
        <v>140</v>
      </c>
      <c r="H287" s="123">
        <v>6516</v>
      </c>
      <c r="J287">
        <f>IF(F287=Issue_Home!$D$13,1,IF(F287&lt;=Issue_Home!$H$13,2,IF(F287&lt;=Issue_Home!$L$13,3,IF(F287&lt;=Issue_Home!$P$13,4,IF(F287&lt;=Issue_Home!$T$13,5,IF(F287&lt;=Issue_Home!$X$13,6,IF(F287=Issue_Home!$Z$13,7)))))))</f>
        <v>7</v>
      </c>
    </row>
    <row r="288" spans="1:10" x14ac:dyDescent="0.3">
      <c r="A288" s="122">
        <v>287</v>
      </c>
      <c r="B288" s="123">
        <v>6534</v>
      </c>
      <c r="C288" s="123" t="s">
        <v>292</v>
      </c>
      <c r="D288" s="123">
        <v>6534</v>
      </c>
      <c r="E288" s="123">
        <v>7635</v>
      </c>
      <c r="F288" s="123">
        <v>7635</v>
      </c>
      <c r="G288" s="123">
        <v>0</v>
      </c>
      <c r="H288" s="123">
        <v>6534</v>
      </c>
      <c r="J288">
        <f>IF(F288=Issue_Home!$D$13,1,IF(F288&lt;=Issue_Home!$H$13,2,IF(F288&lt;=Issue_Home!$L$13,3,IF(F288&lt;=Issue_Home!$P$13,4,IF(F288&lt;=Issue_Home!$T$13,5,IF(F288&lt;=Issue_Home!$X$13,6,IF(F288=Issue_Home!$Z$13,7)))))))</f>
        <v>1</v>
      </c>
    </row>
    <row r="289" spans="1:10" x14ac:dyDescent="0.3">
      <c r="A289" s="122">
        <v>288</v>
      </c>
      <c r="B289" s="123">
        <v>6561</v>
      </c>
      <c r="C289" s="123" t="s">
        <v>294</v>
      </c>
      <c r="D289" s="123">
        <v>6561</v>
      </c>
      <c r="E289" s="123">
        <v>7635</v>
      </c>
      <c r="F289" s="123">
        <v>7635</v>
      </c>
      <c r="G289" s="123">
        <v>0</v>
      </c>
      <c r="H289" s="123">
        <v>6561</v>
      </c>
      <c r="J289">
        <f>IF(F289=Issue_Home!$D$13,1,IF(F289&lt;=Issue_Home!$H$13,2,IF(F289&lt;=Issue_Home!$L$13,3,IF(F289&lt;=Issue_Home!$P$13,4,IF(F289&lt;=Issue_Home!$T$13,5,IF(F289&lt;=Issue_Home!$X$13,6,IF(F289=Issue_Home!$Z$13,7)))))))</f>
        <v>1</v>
      </c>
    </row>
    <row r="290" spans="1:10" x14ac:dyDescent="0.3">
      <c r="A290" s="122">
        <v>289</v>
      </c>
      <c r="B290" s="123">
        <v>6579</v>
      </c>
      <c r="C290" s="123" t="s">
        <v>295</v>
      </c>
      <c r="D290" s="123">
        <v>6579</v>
      </c>
      <c r="E290" s="123">
        <v>7635</v>
      </c>
      <c r="F290" s="123">
        <v>7635</v>
      </c>
      <c r="G290" s="123">
        <v>0</v>
      </c>
      <c r="H290" s="123">
        <v>6579</v>
      </c>
      <c r="J290">
        <f>IF(F290=Issue_Home!$D$13,1,IF(F290&lt;=Issue_Home!$H$13,2,IF(F290&lt;=Issue_Home!$L$13,3,IF(F290&lt;=Issue_Home!$P$13,4,IF(F290&lt;=Issue_Home!$T$13,5,IF(F290&lt;=Issue_Home!$X$13,6,IF(F290=Issue_Home!$Z$13,7)))))))</f>
        <v>1</v>
      </c>
    </row>
    <row r="291" spans="1:10" x14ac:dyDescent="0.3">
      <c r="A291" s="122">
        <v>290</v>
      </c>
      <c r="B291" s="123">
        <v>6592</v>
      </c>
      <c r="C291" s="123" t="s">
        <v>586</v>
      </c>
      <c r="D291" s="123">
        <v>6592</v>
      </c>
      <c r="E291" s="123">
        <v>7635</v>
      </c>
      <c r="F291" s="123">
        <v>7635</v>
      </c>
      <c r="G291" s="123">
        <v>0</v>
      </c>
      <c r="H291" s="123">
        <v>6592</v>
      </c>
      <c r="J291">
        <f>IF(F291=Issue_Home!$D$13,1,IF(F291&lt;=Issue_Home!$H$13,2,IF(F291&lt;=Issue_Home!$L$13,3,IF(F291&lt;=Issue_Home!$P$13,4,IF(F291&lt;=Issue_Home!$T$13,5,IF(F291&lt;=Issue_Home!$X$13,6,IF(F291=Issue_Home!$Z$13,7)))))))</f>
        <v>1</v>
      </c>
    </row>
    <row r="292" spans="1:10" x14ac:dyDescent="0.3">
      <c r="A292" s="122">
        <v>291</v>
      </c>
      <c r="B292" s="123">
        <v>6615</v>
      </c>
      <c r="C292" s="123" t="s">
        <v>298</v>
      </c>
      <c r="D292" s="123">
        <v>6615</v>
      </c>
      <c r="E292" s="123">
        <v>7635</v>
      </c>
      <c r="F292" s="123">
        <v>7635</v>
      </c>
      <c r="G292" s="123">
        <v>0</v>
      </c>
      <c r="H292" s="123">
        <v>6615</v>
      </c>
      <c r="J292">
        <f>IF(F292=Issue_Home!$D$13,1,IF(F292&lt;=Issue_Home!$H$13,2,IF(F292&lt;=Issue_Home!$L$13,3,IF(F292&lt;=Issue_Home!$P$13,4,IF(F292&lt;=Issue_Home!$T$13,5,IF(F292&lt;=Issue_Home!$X$13,6,IF(F292=Issue_Home!$Z$13,7)))))))</f>
        <v>1</v>
      </c>
    </row>
    <row r="293" spans="1:10" x14ac:dyDescent="0.3">
      <c r="A293" s="122">
        <v>292</v>
      </c>
      <c r="B293" s="123">
        <v>6651</v>
      </c>
      <c r="C293" s="123" t="s">
        <v>299</v>
      </c>
      <c r="D293" s="123">
        <v>6651</v>
      </c>
      <c r="E293" s="123">
        <v>7635</v>
      </c>
      <c r="F293" s="123">
        <v>7635</v>
      </c>
      <c r="G293" s="123">
        <v>0</v>
      </c>
      <c r="H293" s="123">
        <v>6651</v>
      </c>
      <c r="J293">
        <f>IF(F293=Issue_Home!$D$13,1,IF(F293&lt;=Issue_Home!$H$13,2,IF(F293&lt;=Issue_Home!$L$13,3,IF(F293&lt;=Issue_Home!$P$13,4,IF(F293&lt;=Issue_Home!$T$13,5,IF(F293&lt;=Issue_Home!$X$13,6,IF(F293=Issue_Home!$Z$13,7)))))))</f>
        <v>1</v>
      </c>
    </row>
    <row r="294" spans="1:10" x14ac:dyDescent="0.3">
      <c r="A294" s="122">
        <v>293</v>
      </c>
      <c r="B294" s="123">
        <v>6660</v>
      </c>
      <c r="C294" s="123" t="s">
        <v>300</v>
      </c>
      <c r="D294" s="123">
        <v>6660</v>
      </c>
      <c r="E294" s="123">
        <v>7635</v>
      </c>
      <c r="F294" s="123">
        <v>7635</v>
      </c>
      <c r="G294" s="123">
        <v>0</v>
      </c>
      <c r="H294" s="123">
        <v>6660</v>
      </c>
      <c r="J294">
        <f>IF(F294=Issue_Home!$D$13,1,IF(F294&lt;=Issue_Home!$H$13,2,IF(F294&lt;=Issue_Home!$L$13,3,IF(F294&lt;=Issue_Home!$P$13,4,IF(F294&lt;=Issue_Home!$T$13,5,IF(F294&lt;=Issue_Home!$X$13,6,IF(F294=Issue_Home!$Z$13,7)))))))</f>
        <v>1</v>
      </c>
    </row>
    <row r="295" spans="1:10" x14ac:dyDescent="0.3">
      <c r="A295" s="122">
        <v>294</v>
      </c>
      <c r="B295" s="123">
        <v>6700</v>
      </c>
      <c r="C295" s="123" t="s">
        <v>301</v>
      </c>
      <c r="D295" s="123">
        <v>6700</v>
      </c>
      <c r="E295" s="123">
        <v>7635</v>
      </c>
      <c r="F295" s="123">
        <v>7724</v>
      </c>
      <c r="G295" s="123">
        <v>89</v>
      </c>
      <c r="H295" s="123">
        <v>6700</v>
      </c>
      <c r="J295">
        <f>IF(F295=Issue_Home!$D$13,1,IF(F295&lt;=Issue_Home!$H$13,2,IF(F295&lt;=Issue_Home!$L$13,3,IF(F295&lt;=Issue_Home!$P$13,4,IF(F295&lt;=Issue_Home!$T$13,5,IF(F295&lt;=Issue_Home!$X$13,6,IF(F295=Issue_Home!$Z$13,7)))))))</f>
        <v>5</v>
      </c>
    </row>
    <row r="296" spans="1:10" x14ac:dyDescent="0.3">
      <c r="A296" s="122">
        <v>295</v>
      </c>
      <c r="B296" s="123">
        <v>6741</v>
      </c>
      <c r="C296" s="123" t="s">
        <v>101</v>
      </c>
      <c r="D296" s="123">
        <v>6741</v>
      </c>
      <c r="E296" s="123">
        <v>7635</v>
      </c>
      <c r="F296" s="123">
        <v>7635</v>
      </c>
      <c r="G296" s="123">
        <v>0</v>
      </c>
      <c r="H296" s="123">
        <v>6741</v>
      </c>
      <c r="J296">
        <f>IF(F296=Issue_Home!$D$13,1,IF(F296&lt;=Issue_Home!$H$13,2,IF(F296&lt;=Issue_Home!$L$13,3,IF(F296&lt;=Issue_Home!$P$13,4,IF(F296&lt;=Issue_Home!$T$13,5,IF(F296&lt;=Issue_Home!$X$13,6,IF(F296=Issue_Home!$Z$13,7)))))))</f>
        <v>1</v>
      </c>
    </row>
    <row r="297" spans="1:10" x14ac:dyDescent="0.3">
      <c r="A297" s="122">
        <v>296</v>
      </c>
      <c r="B297" s="123">
        <v>6759</v>
      </c>
      <c r="C297" s="123" t="s">
        <v>302</v>
      </c>
      <c r="D297" s="123">
        <v>6759</v>
      </c>
      <c r="E297" s="123">
        <v>7635</v>
      </c>
      <c r="F297" s="123">
        <v>7635</v>
      </c>
      <c r="G297" s="123">
        <v>0</v>
      </c>
      <c r="H297" s="123">
        <v>6759</v>
      </c>
      <c r="J297">
        <f>IF(F297=Issue_Home!$D$13,1,IF(F297&lt;=Issue_Home!$H$13,2,IF(F297&lt;=Issue_Home!$L$13,3,IF(F297&lt;=Issue_Home!$P$13,4,IF(F297&lt;=Issue_Home!$T$13,5,IF(F297&lt;=Issue_Home!$X$13,6,IF(F297=Issue_Home!$Z$13,7)))))))</f>
        <v>1</v>
      </c>
    </row>
    <row r="298" spans="1:10" x14ac:dyDescent="0.3">
      <c r="A298" s="122">
        <v>297</v>
      </c>
      <c r="B298" s="123">
        <v>6762</v>
      </c>
      <c r="C298" s="123" t="s">
        <v>303</v>
      </c>
      <c r="D298" s="123">
        <v>6762</v>
      </c>
      <c r="E298" s="123">
        <v>7635</v>
      </c>
      <c r="F298" s="123">
        <v>7646</v>
      </c>
      <c r="G298" s="123">
        <v>11</v>
      </c>
      <c r="H298" s="123">
        <v>6762</v>
      </c>
      <c r="J298">
        <f>IF(F298=Issue_Home!$D$13,1,IF(F298&lt;=Issue_Home!$H$13,2,IF(F298&lt;=Issue_Home!$L$13,3,IF(F298&lt;=Issue_Home!$P$13,4,IF(F298&lt;=Issue_Home!$T$13,5,IF(F298&lt;=Issue_Home!$X$13,6,IF(F298=Issue_Home!$Z$13,7)))))))</f>
        <v>2</v>
      </c>
    </row>
    <row r="299" spans="1:10" x14ac:dyDescent="0.3">
      <c r="A299" s="122">
        <v>298</v>
      </c>
      <c r="B299" s="123">
        <v>6768</v>
      </c>
      <c r="C299" s="123" t="s">
        <v>304</v>
      </c>
      <c r="D299" s="123">
        <v>6768</v>
      </c>
      <c r="E299" s="123">
        <v>7635</v>
      </c>
      <c r="F299" s="123">
        <v>7635</v>
      </c>
      <c r="G299" s="123">
        <v>0</v>
      </c>
      <c r="H299" s="123">
        <v>6768</v>
      </c>
      <c r="J299">
        <f>IF(F299=Issue_Home!$D$13,1,IF(F299&lt;=Issue_Home!$H$13,2,IF(F299&lt;=Issue_Home!$L$13,3,IF(F299&lt;=Issue_Home!$P$13,4,IF(F299&lt;=Issue_Home!$T$13,5,IF(F299&lt;=Issue_Home!$X$13,6,IF(F299=Issue_Home!$Z$13,7)))))))</f>
        <v>1</v>
      </c>
    </row>
    <row r="300" spans="1:10" x14ac:dyDescent="0.3">
      <c r="A300" s="122">
        <v>299</v>
      </c>
      <c r="B300" s="123">
        <v>6795</v>
      </c>
      <c r="C300" s="123" t="s">
        <v>305</v>
      </c>
      <c r="D300" s="123">
        <v>6795</v>
      </c>
      <c r="E300" s="123">
        <v>7635</v>
      </c>
      <c r="F300" s="123">
        <v>7635</v>
      </c>
      <c r="G300" s="123">
        <v>0</v>
      </c>
      <c r="H300" s="123">
        <v>6795</v>
      </c>
      <c r="J300">
        <f>IF(F300=Issue_Home!$D$13,1,IF(F300&lt;=Issue_Home!$H$13,2,IF(F300&lt;=Issue_Home!$L$13,3,IF(F300&lt;=Issue_Home!$P$13,4,IF(F300&lt;=Issue_Home!$T$13,5,IF(F300&lt;=Issue_Home!$X$13,6,IF(F300=Issue_Home!$Z$13,7)))))))</f>
        <v>1</v>
      </c>
    </row>
    <row r="301" spans="1:10" x14ac:dyDescent="0.3">
      <c r="A301" s="122">
        <v>300</v>
      </c>
      <c r="B301" s="123">
        <v>6822</v>
      </c>
      <c r="C301" s="123" t="s">
        <v>306</v>
      </c>
      <c r="D301" s="123">
        <v>6822</v>
      </c>
      <c r="E301" s="123">
        <v>7635</v>
      </c>
      <c r="F301" s="123">
        <v>7635</v>
      </c>
      <c r="G301" s="123">
        <v>0</v>
      </c>
      <c r="H301" s="123">
        <v>6822</v>
      </c>
      <c r="J301">
        <f>IF(F301=Issue_Home!$D$13,1,IF(F301&lt;=Issue_Home!$H$13,2,IF(F301&lt;=Issue_Home!$L$13,3,IF(F301&lt;=Issue_Home!$P$13,4,IF(F301&lt;=Issue_Home!$T$13,5,IF(F301&lt;=Issue_Home!$X$13,6,IF(F301=Issue_Home!$Z$13,7)))))))</f>
        <v>1</v>
      </c>
    </row>
    <row r="302" spans="1:10" x14ac:dyDescent="0.3">
      <c r="A302" s="122">
        <v>301</v>
      </c>
      <c r="B302" s="123">
        <v>6840</v>
      </c>
      <c r="C302" s="123" t="s">
        <v>307</v>
      </c>
      <c r="D302" s="123">
        <v>6840</v>
      </c>
      <c r="E302" s="123">
        <v>7635</v>
      </c>
      <c r="F302" s="123">
        <v>7635</v>
      </c>
      <c r="G302" s="123">
        <v>0</v>
      </c>
      <c r="H302" s="123">
        <v>6840</v>
      </c>
      <c r="J302">
        <f>IF(F302=Issue_Home!$D$13,1,IF(F302&lt;=Issue_Home!$H$13,2,IF(F302&lt;=Issue_Home!$L$13,3,IF(F302&lt;=Issue_Home!$P$13,4,IF(F302&lt;=Issue_Home!$T$13,5,IF(F302&lt;=Issue_Home!$X$13,6,IF(F302=Issue_Home!$Z$13,7)))))))</f>
        <v>1</v>
      </c>
    </row>
    <row r="303" spans="1:10" x14ac:dyDescent="0.3">
      <c r="A303" s="122">
        <v>302</v>
      </c>
      <c r="B303" s="123">
        <v>6854</v>
      </c>
      <c r="C303" s="123" t="s">
        <v>308</v>
      </c>
      <c r="D303" s="123">
        <v>6854</v>
      </c>
      <c r="E303" s="123">
        <v>7635</v>
      </c>
      <c r="F303" s="123">
        <v>7635</v>
      </c>
      <c r="G303" s="123">
        <v>0</v>
      </c>
      <c r="H303" s="123">
        <v>6854</v>
      </c>
      <c r="J303">
        <f>IF(F303=Issue_Home!$D$13,1,IF(F303&lt;=Issue_Home!$H$13,2,IF(F303&lt;=Issue_Home!$L$13,3,IF(F303&lt;=Issue_Home!$P$13,4,IF(F303&lt;=Issue_Home!$T$13,5,IF(F303&lt;=Issue_Home!$X$13,6,IF(F303=Issue_Home!$Z$13,7)))))))</f>
        <v>1</v>
      </c>
    </row>
    <row r="304" spans="1:10" x14ac:dyDescent="0.3">
      <c r="A304" s="122">
        <v>303</v>
      </c>
      <c r="B304" s="123">
        <v>6867</v>
      </c>
      <c r="C304" s="123" t="s">
        <v>309</v>
      </c>
      <c r="D304" s="123">
        <v>6867</v>
      </c>
      <c r="E304" s="123">
        <v>7635</v>
      </c>
      <c r="F304" s="123">
        <v>7635</v>
      </c>
      <c r="G304" s="123">
        <v>0</v>
      </c>
      <c r="H304" s="123">
        <v>6867</v>
      </c>
      <c r="J304">
        <f>IF(F304=Issue_Home!$D$13,1,IF(F304&lt;=Issue_Home!$H$13,2,IF(F304&lt;=Issue_Home!$L$13,3,IF(F304&lt;=Issue_Home!$P$13,4,IF(F304&lt;=Issue_Home!$T$13,5,IF(F304&lt;=Issue_Home!$X$13,6,IF(F304=Issue_Home!$Z$13,7)))))))</f>
        <v>1</v>
      </c>
    </row>
    <row r="305" spans="1:10" x14ac:dyDescent="0.3">
      <c r="A305" s="122">
        <v>304</v>
      </c>
      <c r="B305" s="123">
        <v>6921</v>
      </c>
      <c r="C305" s="123" t="s">
        <v>310</v>
      </c>
      <c r="D305" s="123">
        <v>6921</v>
      </c>
      <c r="E305" s="123">
        <v>7635</v>
      </c>
      <c r="F305" s="123">
        <v>7652</v>
      </c>
      <c r="G305" s="123">
        <v>17</v>
      </c>
      <c r="H305" s="123">
        <v>6921</v>
      </c>
      <c r="J305">
        <f>IF(F305=Issue_Home!$D$13,1,IF(F305&lt;=Issue_Home!$H$13,2,IF(F305&lt;=Issue_Home!$L$13,3,IF(F305&lt;=Issue_Home!$P$13,4,IF(F305&lt;=Issue_Home!$T$13,5,IF(F305&lt;=Issue_Home!$X$13,6,IF(F305=Issue_Home!$Z$13,7)))))))</f>
        <v>2</v>
      </c>
    </row>
    <row r="306" spans="1:10" x14ac:dyDescent="0.3">
      <c r="A306" s="122">
        <v>305</v>
      </c>
      <c r="B306" s="123">
        <v>6930</v>
      </c>
      <c r="C306" s="123" t="s">
        <v>311</v>
      </c>
      <c r="D306" s="123">
        <v>6930</v>
      </c>
      <c r="E306" s="123">
        <v>7635</v>
      </c>
      <c r="F306" s="123">
        <v>7635</v>
      </c>
      <c r="G306" s="123">
        <v>0</v>
      </c>
      <c r="H306" s="123">
        <v>6930</v>
      </c>
      <c r="J306">
        <f>IF(F306=Issue_Home!$D$13,1,IF(F306&lt;=Issue_Home!$H$13,2,IF(F306&lt;=Issue_Home!$L$13,3,IF(F306&lt;=Issue_Home!$P$13,4,IF(F306&lt;=Issue_Home!$T$13,5,IF(F306&lt;=Issue_Home!$X$13,6,IF(F306=Issue_Home!$Z$13,7)))))))</f>
        <v>1</v>
      </c>
    </row>
    <row r="307" spans="1:10" x14ac:dyDescent="0.3">
      <c r="A307" s="122">
        <v>306</v>
      </c>
      <c r="B307" s="123">
        <v>6937</v>
      </c>
      <c r="C307" s="123" t="s">
        <v>570</v>
      </c>
      <c r="D307" s="123">
        <v>6937</v>
      </c>
      <c r="E307" s="123">
        <v>7635</v>
      </c>
      <c r="F307" s="123">
        <v>7635</v>
      </c>
      <c r="G307" s="123">
        <v>0</v>
      </c>
      <c r="H307" s="123">
        <v>6937</v>
      </c>
      <c r="J307">
        <f>IF(F307=Issue_Home!$D$13,1,IF(F307&lt;=Issue_Home!$H$13,2,IF(F307&lt;=Issue_Home!$L$13,3,IF(F307&lt;=Issue_Home!$P$13,4,IF(F307&lt;=Issue_Home!$T$13,5,IF(F307&lt;=Issue_Home!$X$13,6,IF(F307=Issue_Home!$Z$13,7)))))))</f>
        <v>1</v>
      </c>
    </row>
    <row r="308" spans="1:10" x14ac:dyDescent="0.3">
      <c r="A308" s="122">
        <v>307</v>
      </c>
      <c r="B308" s="123">
        <v>6943</v>
      </c>
      <c r="C308" s="123" t="s">
        <v>313</v>
      </c>
      <c r="D308" s="123">
        <v>6943</v>
      </c>
      <c r="E308" s="123">
        <v>7635</v>
      </c>
      <c r="F308" s="123">
        <v>7635</v>
      </c>
      <c r="G308" s="123">
        <v>0</v>
      </c>
      <c r="H308" s="123">
        <v>6943</v>
      </c>
      <c r="J308">
        <f>IF(F308=Issue_Home!$D$13,1,IF(F308&lt;=Issue_Home!$H$13,2,IF(F308&lt;=Issue_Home!$L$13,3,IF(F308&lt;=Issue_Home!$P$13,4,IF(F308&lt;=Issue_Home!$T$13,5,IF(F308&lt;=Issue_Home!$X$13,6,IF(F308=Issue_Home!$Z$13,7)))))))</f>
        <v>1</v>
      </c>
    </row>
    <row r="309" spans="1:10" x14ac:dyDescent="0.3">
      <c r="A309" s="122">
        <v>308</v>
      </c>
      <c r="B309" s="123">
        <v>6950</v>
      </c>
      <c r="C309" s="123" t="s">
        <v>571</v>
      </c>
      <c r="D309" s="123">
        <v>6950</v>
      </c>
      <c r="E309" s="123">
        <v>7635</v>
      </c>
      <c r="F309" s="123">
        <v>7635</v>
      </c>
      <c r="G309" s="123">
        <v>0</v>
      </c>
      <c r="H309" s="123">
        <v>6950</v>
      </c>
      <c r="J309">
        <f>IF(F309=Issue_Home!$D$13,1,IF(F309&lt;=Issue_Home!$H$13,2,IF(F309&lt;=Issue_Home!$L$13,3,IF(F309&lt;=Issue_Home!$P$13,4,IF(F309&lt;=Issue_Home!$T$13,5,IF(F309&lt;=Issue_Home!$X$13,6,IF(F309=Issue_Home!$Z$13,7)))))))</f>
        <v>1</v>
      </c>
    </row>
    <row r="310" spans="1:10" x14ac:dyDescent="0.3">
      <c r="A310" s="122">
        <v>309</v>
      </c>
      <c r="B310" s="123">
        <v>6957</v>
      </c>
      <c r="C310" s="123" t="s">
        <v>316</v>
      </c>
      <c r="D310" s="123">
        <v>6957</v>
      </c>
      <c r="E310" s="123">
        <v>7635</v>
      </c>
      <c r="F310" s="123">
        <v>7635</v>
      </c>
      <c r="G310" s="123">
        <v>0</v>
      </c>
      <c r="H310" s="123">
        <v>6957</v>
      </c>
      <c r="J310">
        <f>IF(F310=Issue_Home!$D$13,1,IF(F310&lt;=Issue_Home!$H$13,2,IF(F310&lt;=Issue_Home!$L$13,3,IF(F310&lt;=Issue_Home!$P$13,4,IF(F310&lt;=Issue_Home!$T$13,5,IF(F310&lt;=Issue_Home!$X$13,6,IF(F310=Issue_Home!$Z$13,7)))))))</f>
        <v>1</v>
      </c>
    </row>
    <row r="311" spans="1:10" x14ac:dyDescent="0.3">
      <c r="A311" s="122">
        <v>310</v>
      </c>
      <c r="B311" s="123">
        <v>6961</v>
      </c>
      <c r="C311" s="123" t="s">
        <v>573</v>
      </c>
      <c r="D311" s="123">
        <v>6961</v>
      </c>
      <c r="E311" s="123">
        <v>7635</v>
      </c>
      <c r="F311" s="123">
        <v>7655</v>
      </c>
      <c r="G311" s="123">
        <v>20</v>
      </c>
      <c r="H311" s="123">
        <v>6961</v>
      </c>
      <c r="J311">
        <f>IF(F311=Issue_Home!$D$13,1,IF(F311&lt;=Issue_Home!$H$13,2,IF(F311&lt;=Issue_Home!$L$13,3,IF(F311&lt;=Issue_Home!$P$13,4,IF(F311&lt;=Issue_Home!$T$13,5,IF(F311&lt;=Issue_Home!$X$13,6,IF(F311=Issue_Home!$Z$13,7)))))))</f>
        <v>2</v>
      </c>
    </row>
    <row r="312" spans="1:10" x14ac:dyDescent="0.3">
      <c r="A312" s="122">
        <v>311</v>
      </c>
      <c r="B312" s="123">
        <v>6969</v>
      </c>
      <c r="C312" s="123" t="s">
        <v>319</v>
      </c>
      <c r="D312" s="123">
        <v>6969</v>
      </c>
      <c r="E312" s="123">
        <v>7635</v>
      </c>
      <c r="F312" s="123">
        <v>7770</v>
      </c>
      <c r="G312" s="123">
        <v>135</v>
      </c>
      <c r="H312" s="123">
        <v>6969</v>
      </c>
      <c r="J312">
        <f>IF(F312=Issue_Home!$D$13,1,IF(F312&lt;=Issue_Home!$H$13,2,IF(F312&lt;=Issue_Home!$L$13,3,IF(F312&lt;=Issue_Home!$P$13,4,IF(F312&lt;=Issue_Home!$T$13,5,IF(F312&lt;=Issue_Home!$X$13,6,IF(F312=Issue_Home!$Z$13,7)))))))</f>
        <v>6</v>
      </c>
    </row>
    <row r="313" spans="1:10" x14ac:dyDescent="0.3">
      <c r="A313" s="122">
        <v>312</v>
      </c>
      <c r="B313" s="123">
        <v>6975</v>
      </c>
      <c r="C313" s="123" t="s">
        <v>320</v>
      </c>
      <c r="D313" s="123">
        <v>6975</v>
      </c>
      <c r="E313" s="123">
        <v>7635</v>
      </c>
      <c r="F313" s="123">
        <v>7635</v>
      </c>
      <c r="G313" s="123">
        <v>0</v>
      </c>
      <c r="H313" s="123">
        <v>6975</v>
      </c>
      <c r="J313">
        <f>IF(F313=Issue_Home!$D$13,1,IF(F313&lt;=Issue_Home!$H$13,2,IF(F313&lt;=Issue_Home!$L$13,3,IF(F313&lt;=Issue_Home!$P$13,4,IF(F313&lt;=Issue_Home!$T$13,5,IF(F313&lt;=Issue_Home!$X$13,6,IF(F313=Issue_Home!$Z$13,7)))))))</f>
        <v>1</v>
      </c>
    </row>
    <row r="314" spans="1:10" x14ac:dyDescent="0.3">
      <c r="A314" s="122">
        <v>313</v>
      </c>
      <c r="B314" s="123">
        <v>6983</v>
      </c>
      <c r="C314" s="123" t="s">
        <v>321</v>
      </c>
      <c r="D314" s="123">
        <v>6983</v>
      </c>
      <c r="E314" s="123">
        <v>7635</v>
      </c>
      <c r="F314" s="123">
        <v>7635</v>
      </c>
      <c r="G314" s="123">
        <v>0</v>
      </c>
      <c r="H314" s="123">
        <v>6983</v>
      </c>
      <c r="J314">
        <f>IF(F314=Issue_Home!$D$13,1,IF(F314&lt;=Issue_Home!$H$13,2,IF(F314&lt;=Issue_Home!$L$13,3,IF(F314&lt;=Issue_Home!$P$13,4,IF(F314&lt;=Issue_Home!$T$13,5,IF(F314&lt;=Issue_Home!$X$13,6,IF(F314=Issue_Home!$Z$13,7)))))))</f>
        <v>1</v>
      </c>
    </row>
    <row r="315" spans="1:10" x14ac:dyDescent="0.3">
      <c r="A315" s="122">
        <v>314</v>
      </c>
      <c r="B315" s="123">
        <v>6985</v>
      </c>
      <c r="C315" s="123" t="s">
        <v>322</v>
      </c>
      <c r="D315" s="123">
        <v>6985</v>
      </c>
      <c r="E315" s="123">
        <v>7635</v>
      </c>
      <c r="F315" s="123">
        <v>7635</v>
      </c>
      <c r="G315" s="123">
        <v>0</v>
      </c>
      <c r="H315" s="123">
        <v>6985</v>
      </c>
      <c r="J315">
        <f>IF(F315=Issue_Home!$D$13,1,IF(F315&lt;=Issue_Home!$H$13,2,IF(F315&lt;=Issue_Home!$L$13,3,IF(F315&lt;=Issue_Home!$P$13,4,IF(F315&lt;=Issue_Home!$T$13,5,IF(F315&lt;=Issue_Home!$X$13,6,IF(F315=Issue_Home!$Z$13,7)))))))</f>
        <v>1</v>
      </c>
    </row>
    <row r="316" spans="1:10" x14ac:dyDescent="0.3">
      <c r="A316" s="122">
        <v>315</v>
      </c>
      <c r="B316" s="123">
        <v>6987</v>
      </c>
      <c r="C316" s="123" t="s">
        <v>323</v>
      </c>
      <c r="D316" s="123">
        <v>6987</v>
      </c>
      <c r="E316" s="123">
        <v>7635</v>
      </c>
      <c r="F316" s="123">
        <v>7635</v>
      </c>
      <c r="G316" s="123">
        <v>0</v>
      </c>
      <c r="H316" s="123">
        <v>6987</v>
      </c>
      <c r="J316">
        <f>IF(F316=Issue_Home!$D$13,1,IF(F316&lt;=Issue_Home!$H$13,2,IF(F316&lt;=Issue_Home!$L$13,3,IF(F316&lt;=Issue_Home!$P$13,4,IF(F316&lt;=Issue_Home!$T$13,5,IF(F316&lt;=Issue_Home!$X$13,6,IF(F316=Issue_Home!$Z$13,7)))))))</f>
        <v>1</v>
      </c>
    </row>
    <row r="317" spans="1:10" x14ac:dyDescent="0.3">
      <c r="A317" s="122">
        <v>316</v>
      </c>
      <c r="B317" s="123">
        <v>6990</v>
      </c>
      <c r="C317" s="123" t="s">
        <v>324</v>
      </c>
      <c r="D317" s="123">
        <v>6990</v>
      </c>
      <c r="E317" s="123">
        <v>7635</v>
      </c>
      <c r="F317" s="123">
        <v>7635</v>
      </c>
      <c r="G317" s="123">
        <v>0</v>
      </c>
      <c r="H317" s="123">
        <v>6990</v>
      </c>
      <c r="J317">
        <f>IF(F317=Issue_Home!$D$13,1,IF(F317&lt;=Issue_Home!$H$13,2,IF(F317&lt;=Issue_Home!$L$13,3,IF(F317&lt;=Issue_Home!$P$13,4,IF(F317&lt;=Issue_Home!$T$13,5,IF(F317&lt;=Issue_Home!$X$13,6,IF(F317=Issue_Home!$Z$13,7)))))))</f>
        <v>1</v>
      </c>
    </row>
    <row r="318" spans="1:10" x14ac:dyDescent="0.3">
      <c r="A318" s="122">
        <v>317</v>
      </c>
      <c r="B318" s="123">
        <v>6992</v>
      </c>
      <c r="C318" s="123" t="s">
        <v>326</v>
      </c>
      <c r="D318" s="123">
        <v>6992</v>
      </c>
      <c r="E318" s="123">
        <v>7635</v>
      </c>
      <c r="F318" s="123">
        <v>7635</v>
      </c>
      <c r="G318" s="123">
        <v>0</v>
      </c>
      <c r="H318" s="123">
        <v>6992</v>
      </c>
      <c r="J318">
        <f>IF(F318=Issue_Home!$D$13,1,IF(F318&lt;=Issue_Home!$H$13,2,IF(F318&lt;=Issue_Home!$L$13,3,IF(F318&lt;=Issue_Home!$P$13,4,IF(F318&lt;=Issue_Home!$T$13,5,IF(F318&lt;=Issue_Home!$X$13,6,IF(F318=Issue_Home!$Z$13,7)))))))</f>
        <v>1</v>
      </c>
    </row>
    <row r="319" spans="1:10" x14ac:dyDescent="0.3">
      <c r="A319" s="122">
        <v>318</v>
      </c>
      <c r="B319" s="123">
        <v>7002</v>
      </c>
      <c r="C319" s="123" t="s">
        <v>327</v>
      </c>
      <c r="D319" s="123">
        <v>7002</v>
      </c>
      <c r="E319" s="123">
        <v>7635</v>
      </c>
      <c r="F319" s="123">
        <v>7635</v>
      </c>
      <c r="G319" s="123">
        <v>0</v>
      </c>
      <c r="H319" s="123">
        <v>7002</v>
      </c>
      <c r="J319">
        <f>IF(F319=Issue_Home!$D$13,1,IF(F319&lt;=Issue_Home!$H$13,2,IF(F319&lt;=Issue_Home!$L$13,3,IF(F319&lt;=Issue_Home!$P$13,4,IF(F319&lt;=Issue_Home!$T$13,5,IF(F319&lt;=Issue_Home!$X$13,6,IF(F319=Issue_Home!$Z$13,7)))))))</f>
        <v>1</v>
      </c>
    </row>
    <row r="320" spans="1:10" x14ac:dyDescent="0.3">
      <c r="A320" s="122">
        <v>319</v>
      </c>
      <c r="B320" s="123">
        <v>7029</v>
      </c>
      <c r="C320" s="123" t="s">
        <v>328</v>
      </c>
      <c r="D320" s="123">
        <v>7029</v>
      </c>
      <c r="E320" s="123">
        <v>7635</v>
      </c>
      <c r="F320" s="123">
        <v>7635</v>
      </c>
      <c r="G320" s="123">
        <v>0</v>
      </c>
      <c r="H320" s="123">
        <v>7029</v>
      </c>
      <c r="J320">
        <f>IF(F320=Issue_Home!$D$13,1,IF(F320&lt;=Issue_Home!$H$13,2,IF(F320&lt;=Issue_Home!$L$13,3,IF(F320&lt;=Issue_Home!$P$13,4,IF(F320&lt;=Issue_Home!$T$13,5,IF(F320&lt;=Issue_Home!$X$13,6,IF(F320=Issue_Home!$Z$13,7)))))))</f>
        <v>1</v>
      </c>
    </row>
    <row r="321" spans="1:10" x14ac:dyDescent="0.3">
      <c r="A321" s="122">
        <v>320</v>
      </c>
      <c r="B321" s="123">
        <v>7038</v>
      </c>
      <c r="C321" s="123" t="s">
        <v>329</v>
      </c>
      <c r="D321" s="123">
        <v>7038</v>
      </c>
      <c r="E321" s="123">
        <v>7635</v>
      </c>
      <c r="F321" s="123">
        <v>7635</v>
      </c>
      <c r="G321" s="123">
        <v>0</v>
      </c>
      <c r="H321" s="123">
        <v>7038</v>
      </c>
      <c r="J321">
        <f>IF(F321=Issue_Home!$D$13,1,IF(F321&lt;=Issue_Home!$H$13,2,IF(F321&lt;=Issue_Home!$L$13,3,IF(F321&lt;=Issue_Home!$P$13,4,IF(F321&lt;=Issue_Home!$T$13,5,IF(F321&lt;=Issue_Home!$X$13,6,IF(F321=Issue_Home!$Z$13,7)))))))</f>
        <v>1</v>
      </c>
    </row>
    <row r="322" spans="1:10" x14ac:dyDescent="0.3">
      <c r="A322" s="122">
        <v>321</v>
      </c>
      <c r="B322" s="123">
        <v>7047</v>
      </c>
      <c r="C322" s="123" t="s">
        <v>330</v>
      </c>
      <c r="D322" s="123">
        <v>7047</v>
      </c>
      <c r="E322" s="123">
        <v>7635</v>
      </c>
      <c r="F322" s="123">
        <v>7635</v>
      </c>
      <c r="G322" s="123">
        <v>0</v>
      </c>
      <c r="H322" s="123">
        <v>7047</v>
      </c>
      <c r="J322">
        <f>IF(F322=Issue_Home!$D$13,1,IF(F322&lt;=Issue_Home!$H$13,2,IF(F322&lt;=Issue_Home!$L$13,3,IF(F322&lt;=Issue_Home!$P$13,4,IF(F322&lt;=Issue_Home!$T$13,5,IF(F322&lt;=Issue_Home!$X$13,6,IF(F322=Issue_Home!$Z$13,7)))))))</f>
        <v>1</v>
      </c>
    </row>
    <row r="323" spans="1:10" x14ac:dyDescent="0.3">
      <c r="A323" s="122">
        <v>322</v>
      </c>
      <c r="B323" s="123">
        <v>7056</v>
      </c>
      <c r="C323" s="123" t="s">
        <v>331</v>
      </c>
      <c r="D323" s="123">
        <v>7056</v>
      </c>
      <c r="E323" s="123">
        <v>7635</v>
      </c>
      <c r="F323" s="123">
        <v>7635</v>
      </c>
      <c r="G323" s="123">
        <v>0</v>
      </c>
      <c r="H323" s="123">
        <v>7056</v>
      </c>
      <c r="J323">
        <f>IF(F323=Issue_Home!$D$13,1,IF(F323&lt;=Issue_Home!$H$13,2,IF(F323&lt;=Issue_Home!$L$13,3,IF(F323&lt;=Issue_Home!$P$13,4,IF(F323&lt;=Issue_Home!$T$13,5,IF(F323&lt;=Issue_Home!$X$13,6,IF(F323=Issue_Home!$Z$13,7)))))))</f>
        <v>1</v>
      </c>
    </row>
    <row r="324" spans="1:10" x14ac:dyDescent="0.3">
      <c r="A324" s="122">
        <v>323</v>
      </c>
      <c r="B324" s="123">
        <v>7092</v>
      </c>
      <c r="C324" s="123" t="s">
        <v>332</v>
      </c>
      <c r="D324" s="123">
        <v>7092</v>
      </c>
      <c r="E324" s="123">
        <v>7635</v>
      </c>
      <c r="F324" s="123">
        <v>7635</v>
      </c>
      <c r="G324" s="123">
        <v>0</v>
      </c>
      <c r="H324" s="123">
        <v>7092</v>
      </c>
      <c r="J324">
        <f>IF(F324=Issue_Home!$D$13,1,IF(F324&lt;=Issue_Home!$H$13,2,IF(F324&lt;=Issue_Home!$L$13,3,IF(F324&lt;=Issue_Home!$P$13,4,IF(F324&lt;=Issue_Home!$T$13,5,IF(F324&lt;=Issue_Home!$X$13,6,IF(F324=Issue_Home!$Z$13,7)))))))</f>
        <v>1</v>
      </c>
    </row>
    <row r="325" spans="1:10" x14ac:dyDescent="0.3">
      <c r="A325" s="122">
        <v>324</v>
      </c>
      <c r="B325" s="123">
        <v>7098</v>
      </c>
      <c r="C325" s="123" t="s">
        <v>333</v>
      </c>
      <c r="D325" s="123">
        <v>7098</v>
      </c>
      <c r="E325" s="123">
        <v>7635</v>
      </c>
      <c r="F325" s="123">
        <v>7635</v>
      </c>
      <c r="G325" s="123">
        <v>0</v>
      </c>
      <c r="H325" s="123">
        <v>7098</v>
      </c>
      <c r="J325">
        <f>IF(F325=Issue_Home!$D$13,1,IF(F325&lt;=Issue_Home!$H$13,2,IF(F325&lt;=Issue_Home!$L$13,3,IF(F325&lt;=Issue_Home!$P$13,4,IF(F325&lt;=Issue_Home!$T$13,5,IF(F325&lt;=Issue_Home!$X$13,6,IF(F325=Issue_Home!$Z$13,7)))))))</f>
        <v>1</v>
      </c>
    </row>
    <row r="326" spans="1:10" x14ac:dyDescent="0.3">
      <c r="A326" s="122">
        <v>325</v>
      </c>
      <c r="B326" s="123">
        <v>7110</v>
      </c>
      <c r="C326" s="123" t="s">
        <v>334</v>
      </c>
      <c r="D326" s="123">
        <v>7110</v>
      </c>
      <c r="E326" s="123">
        <v>7635</v>
      </c>
      <c r="F326" s="123">
        <v>7692</v>
      </c>
      <c r="G326" s="123">
        <v>57</v>
      </c>
      <c r="H326" s="123">
        <v>7110</v>
      </c>
      <c r="J326">
        <f>IF(F326=Issue_Home!$D$13,1,IF(F326&lt;=Issue_Home!$H$13,2,IF(F326&lt;=Issue_Home!$L$13,3,IF(F326&lt;=Issue_Home!$P$13,4,IF(F326&lt;=Issue_Home!$T$13,5,IF(F326&lt;=Issue_Home!$X$13,6,IF(F326=Issue_Home!$Z$13,7)))))))</f>
        <v>4</v>
      </c>
    </row>
    <row r="327" spans="1:10" x14ac:dyDescent="0.3">
      <c r="A327" s="2"/>
      <c r="B327" s="1"/>
      <c r="C327" s="1"/>
      <c r="D327" s="1"/>
      <c r="E327" s="1"/>
      <c r="F327" s="1"/>
      <c r="G327" s="1"/>
      <c r="H327" s="1"/>
    </row>
    <row r="328" spans="1:10" x14ac:dyDescent="0.3">
      <c r="A328" s="2"/>
      <c r="B328" s="1"/>
      <c r="C328" s="1"/>
      <c r="D328" s="1"/>
      <c r="E328" s="1"/>
      <c r="F328" s="1"/>
      <c r="G328" s="1"/>
      <c r="H328" s="1"/>
    </row>
    <row r="329" spans="1:10" x14ac:dyDescent="0.3">
      <c r="A329" s="2"/>
      <c r="B329" s="1"/>
      <c r="C329" s="1"/>
      <c r="D329" s="1"/>
      <c r="E329" s="1"/>
      <c r="F329" s="1"/>
      <c r="G329" s="1"/>
      <c r="H32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topLeftCell="B1" workbookViewId="0">
      <selection activeCell="G4" sqref="G4"/>
    </sheetView>
  </sheetViews>
  <sheetFormatPr defaultColWidth="8.88671875" defaultRowHeight="13.2" x14ac:dyDescent="0.25"/>
  <cols>
    <col min="1" max="1" width="5.5546875" style="33" hidden="1" customWidth="1"/>
    <col min="2" max="2" width="1.44140625" style="33" customWidth="1"/>
    <col min="3" max="3" width="32.88671875" style="33" customWidth="1"/>
    <col min="4" max="4" width="1.6640625" style="33" customWidth="1"/>
    <col min="5" max="5" width="15.6640625" style="33" customWidth="1"/>
    <col min="6" max="6" width="2.109375" style="33" customWidth="1"/>
    <col min="7" max="7" width="9.6640625" style="33" customWidth="1"/>
    <col min="8" max="8" width="1.6640625" style="33" customWidth="1"/>
    <col min="9" max="9" width="11.109375" style="33" customWidth="1"/>
    <col min="10" max="10" width="1.44140625" style="33" customWidth="1"/>
    <col min="11" max="11" width="17.88671875" style="33" customWidth="1"/>
    <col min="12" max="12" width="17.33203125" style="33" customWidth="1"/>
    <col min="13" max="16384" width="8.88671875" style="33"/>
  </cols>
  <sheetData>
    <row r="1" spans="1:15" ht="15.6" x14ac:dyDescent="0.3">
      <c r="C1" s="134" t="s">
        <v>590</v>
      </c>
      <c r="D1" s="134"/>
      <c r="E1" s="135"/>
      <c r="F1" s="135"/>
      <c r="G1" s="135"/>
      <c r="H1" s="135"/>
      <c r="I1" s="135"/>
      <c r="J1" s="135"/>
      <c r="K1" s="135"/>
      <c r="L1" s="135"/>
      <c r="M1" s="34"/>
      <c r="N1" s="34"/>
      <c r="O1" s="34"/>
    </row>
    <row r="2" spans="1:15" ht="9" customHeight="1" x14ac:dyDescent="0.25"/>
    <row r="3" spans="1:15" ht="13.8" thickBot="1" x14ac:dyDescent="0.3">
      <c r="C3" s="35" t="s">
        <v>348</v>
      </c>
      <c r="D3" s="35"/>
      <c r="G3" s="46" t="str">
        <f>Issue_Home!B10</f>
        <v xml:space="preserve">FY 2024 SCPP = </v>
      </c>
      <c r="H3" s="46"/>
      <c r="I3" s="45">
        <f>Issue_Home!D13</f>
        <v>7635</v>
      </c>
      <c r="K3" s="136" t="s">
        <v>361</v>
      </c>
      <c r="L3" s="136"/>
    </row>
    <row r="4" spans="1:15" ht="13.8" thickBot="1" x14ac:dyDescent="0.3">
      <c r="A4" s="33">
        <f>VLOOKUP(C4,Dist_List!D:H,5,FALSE)</f>
        <v>27</v>
      </c>
      <c r="C4" s="36" t="s">
        <v>551</v>
      </c>
      <c r="D4" s="35"/>
    </row>
    <row r="5" spans="1:15" ht="5.4" customHeight="1" thickBot="1" x14ac:dyDescent="0.3"/>
    <row r="6" spans="1:15" ht="7.2" customHeight="1" x14ac:dyDescent="0.25">
      <c r="B6" s="50"/>
      <c r="C6" s="51"/>
      <c r="D6" s="51"/>
      <c r="E6" s="51"/>
      <c r="F6" s="51"/>
      <c r="G6" s="51"/>
      <c r="H6" s="51"/>
      <c r="I6" s="51"/>
      <c r="J6" s="52"/>
    </row>
    <row r="7" spans="1:15" ht="26.4" x14ac:dyDescent="0.25">
      <c r="B7" s="53"/>
      <c r="C7" s="49" t="s">
        <v>359</v>
      </c>
      <c r="D7" s="54"/>
      <c r="E7" s="119" t="s">
        <v>600</v>
      </c>
      <c r="F7" s="54"/>
      <c r="G7" s="49" t="s">
        <v>337</v>
      </c>
      <c r="H7" s="54"/>
      <c r="I7" s="49" t="s">
        <v>357</v>
      </c>
      <c r="J7" s="55"/>
    </row>
    <row r="8" spans="1:15" ht="5.4" customHeight="1" x14ac:dyDescent="0.25">
      <c r="B8" s="53"/>
      <c r="J8" s="55"/>
    </row>
    <row r="9" spans="1:15" x14ac:dyDescent="0.25">
      <c r="B9" s="53"/>
      <c r="C9" s="35" t="str">
        <f>C4</f>
        <v>Adel-Desoto-Minburn</v>
      </c>
      <c r="D9" s="35"/>
      <c r="E9" s="100">
        <f>G56</f>
        <v>2130.9</v>
      </c>
      <c r="F9" s="76"/>
      <c r="G9" s="77">
        <f>I56</f>
        <v>7635</v>
      </c>
      <c r="H9" s="77"/>
      <c r="I9" s="77">
        <f>K56</f>
        <v>0</v>
      </c>
      <c r="J9" s="57"/>
      <c r="K9" s="35"/>
      <c r="L9" s="35"/>
    </row>
    <row r="10" spans="1:15" ht="8.4" customHeight="1" thickBot="1" x14ac:dyDescent="0.3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8" thickBot="1" x14ac:dyDescent="0.3">
      <c r="C11" s="37"/>
      <c r="D11" s="37"/>
      <c r="G11" s="38"/>
      <c r="H11" s="38"/>
      <c r="I11" s="38"/>
      <c r="J11" s="35"/>
      <c r="K11" s="35"/>
      <c r="L11" s="35"/>
    </row>
    <row r="12" spans="1:15" ht="7.2" customHeight="1" x14ac:dyDescent="0.25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4.4" x14ac:dyDescent="0.3">
      <c r="B13" s="53"/>
      <c r="C13" s="141" t="s">
        <v>360</v>
      </c>
      <c r="D13" s="142"/>
      <c r="E13" s="142"/>
      <c r="F13" s="142"/>
      <c r="G13" s="142"/>
      <c r="H13" s="142"/>
      <c r="I13" s="142"/>
      <c r="J13" s="57"/>
      <c r="K13" s="35"/>
      <c r="L13" s="35"/>
    </row>
    <row r="14" spans="1:15" ht="26.4" x14ac:dyDescent="0.25">
      <c r="B14" s="53"/>
      <c r="C14" s="49" t="s">
        <v>349</v>
      </c>
      <c r="D14" s="54"/>
      <c r="E14" s="49" t="s">
        <v>597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5">
      <c r="B15" s="53"/>
      <c r="C15" s="37" t="str">
        <f>IF(B57&gt;0,C57,"")</f>
        <v>Marion</v>
      </c>
      <c r="D15" s="37"/>
      <c r="E15" s="66">
        <f t="shared" ref="E15:E35" si="0">G57</f>
        <v>1797.6</v>
      </c>
      <c r="F15" s="66"/>
      <c r="G15" s="56">
        <f t="shared" ref="G15:G35" si="1">I57</f>
        <v>7702</v>
      </c>
      <c r="H15" s="56"/>
      <c r="I15" s="56">
        <f>K57</f>
        <v>67</v>
      </c>
      <c r="J15" s="67"/>
      <c r="K15" s="48"/>
      <c r="L15" s="48"/>
    </row>
    <row r="16" spans="1:15" x14ac:dyDescent="0.25">
      <c r="B16" s="53"/>
      <c r="C16" s="37" t="str">
        <f t="shared" ref="C16:C35" si="2">IF(B58&gt;0,C58,"")</f>
        <v>Keokuk</v>
      </c>
      <c r="D16" s="37"/>
      <c r="E16" s="66">
        <f t="shared" si="0"/>
        <v>1850</v>
      </c>
      <c r="F16" s="66"/>
      <c r="G16" s="56">
        <f t="shared" si="1"/>
        <v>7635</v>
      </c>
      <c r="H16" s="56"/>
      <c r="I16" s="56">
        <f t="shared" ref="I16:I35" si="3">K58</f>
        <v>0</v>
      </c>
      <c r="J16" s="67"/>
      <c r="K16" s="47"/>
      <c r="L16" s="47"/>
    </row>
    <row r="17" spans="2:12" x14ac:dyDescent="0.25">
      <c r="B17" s="53"/>
      <c r="C17" s="68" t="str">
        <f t="shared" si="2"/>
        <v>Perry</v>
      </c>
      <c r="D17" s="68"/>
      <c r="E17" s="69">
        <f t="shared" si="0"/>
        <v>1854.1</v>
      </c>
      <c r="F17" s="69"/>
      <c r="G17" s="70">
        <f t="shared" si="1"/>
        <v>7635</v>
      </c>
      <c r="H17" s="70"/>
      <c r="I17" s="70">
        <f t="shared" si="3"/>
        <v>0</v>
      </c>
      <c r="J17" s="67"/>
      <c r="K17" s="47"/>
      <c r="L17" s="47"/>
    </row>
    <row r="18" spans="2:12" x14ac:dyDescent="0.25">
      <c r="B18" s="53"/>
      <c r="C18" s="37" t="str">
        <f t="shared" si="2"/>
        <v>Glenwood</v>
      </c>
      <c r="D18" s="37"/>
      <c r="E18" s="66">
        <f t="shared" si="0"/>
        <v>1918.9</v>
      </c>
      <c r="F18" s="66"/>
      <c r="G18" s="56">
        <f t="shared" si="1"/>
        <v>7635</v>
      </c>
      <c r="H18" s="56"/>
      <c r="I18" s="56">
        <f t="shared" si="3"/>
        <v>0</v>
      </c>
      <c r="J18" s="67"/>
      <c r="K18" s="47"/>
      <c r="L18" s="47"/>
    </row>
    <row r="19" spans="2:12" x14ac:dyDescent="0.25">
      <c r="B19" s="53"/>
      <c r="C19" s="37" t="str">
        <f t="shared" si="2"/>
        <v>Carlisle</v>
      </c>
      <c r="D19" s="37"/>
      <c r="E19" s="66">
        <f t="shared" si="0"/>
        <v>2011</v>
      </c>
      <c r="F19" s="66"/>
      <c r="G19" s="56">
        <f t="shared" si="1"/>
        <v>7635</v>
      </c>
      <c r="H19" s="56"/>
      <c r="I19" s="56">
        <f t="shared" si="3"/>
        <v>0</v>
      </c>
      <c r="J19" s="67"/>
      <c r="K19" s="47"/>
      <c r="L19" s="47"/>
    </row>
    <row r="20" spans="2:12" x14ac:dyDescent="0.25">
      <c r="B20" s="53"/>
      <c r="C20" s="68" t="str">
        <f t="shared" si="2"/>
        <v>Spencer</v>
      </c>
      <c r="D20" s="68"/>
      <c r="E20" s="69">
        <f t="shared" si="0"/>
        <v>2025.3</v>
      </c>
      <c r="F20" s="69"/>
      <c r="G20" s="70">
        <f t="shared" si="1"/>
        <v>7635</v>
      </c>
      <c r="H20" s="70"/>
      <c r="I20" s="70">
        <f t="shared" si="3"/>
        <v>0</v>
      </c>
      <c r="J20" s="67"/>
      <c r="K20" s="47"/>
      <c r="L20" s="47"/>
    </row>
    <row r="21" spans="2:12" x14ac:dyDescent="0.25">
      <c r="B21" s="53"/>
      <c r="C21" s="37" t="str">
        <f t="shared" si="2"/>
        <v>Denison</v>
      </c>
      <c r="D21" s="37"/>
      <c r="E21" s="66">
        <f t="shared" si="0"/>
        <v>2026.3</v>
      </c>
      <c r="F21" s="66"/>
      <c r="G21" s="56">
        <f t="shared" si="1"/>
        <v>7635</v>
      </c>
      <c r="H21" s="56"/>
      <c r="I21" s="56">
        <f t="shared" si="3"/>
        <v>0</v>
      </c>
      <c r="J21" s="67"/>
      <c r="K21" s="47"/>
      <c r="L21" s="47"/>
    </row>
    <row r="22" spans="2:12" x14ac:dyDescent="0.25">
      <c r="B22" s="53"/>
      <c r="C22" s="37" t="str">
        <f t="shared" si="2"/>
        <v>Boone</v>
      </c>
      <c r="D22" s="37"/>
      <c r="E22" s="66">
        <f t="shared" si="0"/>
        <v>2037.5</v>
      </c>
      <c r="F22" s="66"/>
      <c r="G22" s="56">
        <f t="shared" si="1"/>
        <v>7635</v>
      </c>
      <c r="H22" s="56"/>
      <c r="I22" s="56">
        <f t="shared" si="3"/>
        <v>0</v>
      </c>
      <c r="J22" s="67"/>
      <c r="K22" s="47"/>
      <c r="L22" s="47"/>
    </row>
    <row r="23" spans="2:12" x14ac:dyDescent="0.25">
      <c r="B23" s="53"/>
      <c r="C23" s="68" t="str">
        <f t="shared" si="2"/>
        <v>North Polk</v>
      </c>
      <c r="D23" s="68"/>
      <c r="E23" s="69">
        <f t="shared" si="0"/>
        <v>2093.1</v>
      </c>
      <c r="F23" s="69"/>
      <c r="G23" s="70">
        <f t="shared" si="1"/>
        <v>7635</v>
      </c>
      <c r="H23" s="70"/>
      <c r="I23" s="70">
        <f t="shared" si="3"/>
        <v>0</v>
      </c>
      <c r="J23" s="67"/>
      <c r="K23" s="47"/>
      <c r="L23" s="47"/>
    </row>
    <row r="24" spans="2:12" x14ac:dyDescent="0.25">
      <c r="B24" s="53"/>
      <c r="C24" s="37" t="str">
        <f t="shared" si="2"/>
        <v>Fort Madison</v>
      </c>
      <c r="D24" s="37"/>
      <c r="E24" s="66">
        <f t="shared" si="0"/>
        <v>2102.1</v>
      </c>
      <c r="F24" s="66"/>
      <c r="G24" s="56">
        <f t="shared" si="1"/>
        <v>7635</v>
      </c>
      <c r="H24" s="56"/>
      <c r="I24" s="56">
        <f t="shared" si="3"/>
        <v>0</v>
      </c>
      <c r="J24" s="67"/>
      <c r="K24" s="47"/>
      <c r="L24" s="47"/>
    </row>
    <row r="25" spans="2:12" x14ac:dyDescent="0.25">
      <c r="B25" s="53"/>
      <c r="C25" s="71" t="str">
        <f t="shared" si="2"/>
        <v>Adel-Desoto-Minburn</v>
      </c>
      <c r="D25" s="71"/>
      <c r="E25" s="72">
        <f t="shared" si="0"/>
        <v>2130.9</v>
      </c>
      <c r="F25" s="72"/>
      <c r="G25" s="73">
        <f t="shared" si="1"/>
        <v>7635</v>
      </c>
      <c r="H25" s="73"/>
      <c r="I25" s="73">
        <f t="shared" si="3"/>
        <v>0</v>
      </c>
      <c r="J25" s="67"/>
      <c r="K25" s="47"/>
      <c r="L25" s="47"/>
    </row>
    <row r="26" spans="2:12" x14ac:dyDescent="0.25">
      <c r="B26" s="53"/>
      <c r="C26" s="37" t="str">
        <f t="shared" si="2"/>
        <v>Pella</v>
      </c>
      <c r="D26" s="37"/>
      <c r="E26" s="66">
        <f t="shared" si="0"/>
        <v>2179.6999999999998</v>
      </c>
      <c r="F26" s="66"/>
      <c r="G26" s="56">
        <f t="shared" si="1"/>
        <v>7635</v>
      </c>
      <c r="H26" s="56"/>
      <c r="I26" s="56">
        <f t="shared" si="3"/>
        <v>0</v>
      </c>
      <c r="J26" s="67"/>
      <c r="K26" s="47"/>
      <c r="L26" s="47"/>
    </row>
    <row r="27" spans="2:12" x14ac:dyDescent="0.25">
      <c r="B27" s="53"/>
      <c r="C27" s="37" t="str">
        <f t="shared" si="2"/>
        <v>Waverly-Shell Rock</v>
      </c>
      <c r="D27" s="37"/>
      <c r="E27" s="66">
        <f t="shared" si="0"/>
        <v>2197.8000000000002</v>
      </c>
      <c r="F27" s="66"/>
      <c r="G27" s="56">
        <f t="shared" si="1"/>
        <v>7635</v>
      </c>
      <c r="H27" s="56"/>
      <c r="I27" s="56">
        <f t="shared" si="3"/>
        <v>0</v>
      </c>
      <c r="J27" s="67"/>
      <c r="K27" s="47"/>
      <c r="L27" s="47"/>
    </row>
    <row r="28" spans="2:12" x14ac:dyDescent="0.25">
      <c r="B28" s="53"/>
      <c r="C28" s="68" t="str">
        <f t="shared" si="2"/>
        <v>Le Mars</v>
      </c>
      <c r="D28" s="68"/>
      <c r="E28" s="69">
        <f t="shared" si="0"/>
        <v>2235.3000000000002</v>
      </c>
      <c r="F28" s="69"/>
      <c r="G28" s="70">
        <f t="shared" si="1"/>
        <v>7635</v>
      </c>
      <c r="H28" s="70"/>
      <c r="I28" s="70">
        <f t="shared" si="3"/>
        <v>0</v>
      </c>
      <c r="J28" s="67"/>
      <c r="K28" s="47"/>
      <c r="L28" s="47"/>
    </row>
    <row r="29" spans="2:12" x14ac:dyDescent="0.25">
      <c r="B29" s="53"/>
      <c r="C29" s="37" t="str">
        <f t="shared" si="2"/>
        <v>Oskaloosa</v>
      </c>
      <c r="D29" s="37"/>
      <c r="E29" s="66">
        <f t="shared" si="0"/>
        <v>2254.6</v>
      </c>
      <c r="F29" s="66"/>
      <c r="G29" s="56">
        <f t="shared" si="1"/>
        <v>7635</v>
      </c>
      <c r="H29" s="56"/>
      <c r="I29" s="56">
        <f t="shared" si="3"/>
        <v>0</v>
      </c>
      <c r="J29" s="67"/>
      <c r="K29" s="47"/>
      <c r="L29" s="47"/>
    </row>
    <row r="30" spans="2:12" x14ac:dyDescent="0.25">
      <c r="B30" s="53"/>
      <c r="C30" s="37" t="str">
        <f>IF(B72&gt;0,C72,"")</f>
        <v>Bondurant-Farrar</v>
      </c>
      <c r="D30" s="37"/>
      <c r="E30" s="66">
        <f t="shared" si="0"/>
        <v>2514.9</v>
      </c>
      <c r="F30" s="66"/>
      <c r="G30" s="56">
        <f t="shared" si="1"/>
        <v>7635</v>
      </c>
      <c r="H30" s="56"/>
      <c r="I30" s="56">
        <f t="shared" si="3"/>
        <v>0</v>
      </c>
      <c r="J30" s="67"/>
      <c r="K30" s="47"/>
      <c r="L30" s="47"/>
    </row>
    <row r="31" spans="2:12" x14ac:dyDescent="0.25">
      <c r="B31" s="53"/>
      <c r="C31" s="68" t="str">
        <f t="shared" si="2"/>
        <v>Storm Lake</v>
      </c>
      <c r="D31" s="68"/>
      <c r="E31" s="69">
        <f t="shared" si="0"/>
        <v>2531.6999999999998</v>
      </c>
      <c r="F31" s="69"/>
      <c r="G31" s="70">
        <f t="shared" si="1"/>
        <v>7635</v>
      </c>
      <c r="H31" s="70"/>
      <c r="I31" s="70">
        <f t="shared" si="3"/>
        <v>0</v>
      </c>
      <c r="J31" s="67"/>
      <c r="K31" s="47"/>
      <c r="L31" s="47"/>
    </row>
    <row r="32" spans="2:12" x14ac:dyDescent="0.25">
      <c r="B32" s="53"/>
      <c r="C32" s="37" t="str">
        <f t="shared" si="2"/>
        <v>Lewis Central</v>
      </c>
      <c r="D32" s="37"/>
      <c r="E32" s="66">
        <f t="shared" si="0"/>
        <v>2655.6</v>
      </c>
      <c r="F32" s="66"/>
      <c r="G32" s="56">
        <f t="shared" si="1"/>
        <v>7635</v>
      </c>
      <c r="H32" s="56"/>
      <c r="I32" s="56">
        <f t="shared" si="3"/>
        <v>0</v>
      </c>
      <c r="J32" s="67"/>
      <c r="K32" s="47"/>
      <c r="L32" s="47"/>
    </row>
    <row r="33" spans="2:12" x14ac:dyDescent="0.25">
      <c r="B33" s="53"/>
      <c r="C33" s="37" t="str">
        <f t="shared" si="2"/>
        <v>Clear Creek-Amana</v>
      </c>
      <c r="D33" s="37"/>
      <c r="E33" s="66">
        <f t="shared" si="0"/>
        <v>2937.9</v>
      </c>
      <c r="F33" s="66"/>
      <c r="G33" s="56">
        <f t="shared" si="1"/>
        <v>7636</v>
      </c>
      <c r="H33" s="56"/>
      <c r="I33" s="56">
        <f t="shared" si="3"/>
        <v>1</v>
      </c>
      <c r="J33" s="67"/>
      <c r="K33" s="47"/>
      <c r="L33" s="47"/>
    </row>
    <row r="34" spans="2:12" x14ac:dyDescent="0.25">
      <c r="B34" s="53"/>
      <c r="C34" s="68" t="str">
        <f t="shared" si="2"/>
        <v>Newton</v>
      </c>
      <c r="D34" s="68"/>
      <c r="E34" s="69">
        <f t="shared" si="0"/>
        <v>2957.6</v>
      </c>
      <c r="F34" s="69"/>
      <c r="G34" s="70">
        <f t="shared" si="1"/>
        <v>7635</v>
      </c>
      <c r="H34" s="70"/>
      <c r="I34" s="70">
        <f t="shared" si="3"/>
        <v>0</v>
      </c>
      <c r="J34" s="67"/>
      <c r="K34" s="47"/>
      <c r="L34" s="47"/>
    </row>
    <row r="35" spans="2:12" x14ac:dyDescent="0.25">
      <c r="B35" s="53"/>
      <c r="C35" s="37" t="str">
        <f t="shared" si="2"/>
        <v>North Scott</v>
      </c>
      <c r="D35" s="37"/>
      <c r="E35" s="66">
        <f t="shared" si="0"/>
        <v>3097.6</v>
      </c>
      <c r="F35" s="66"/>
      <c r="G35" s="56">
        <f t="shared" si="1"/>
        <v>7635</v>
      </c>
      <c r="H35" s="56"/>
      <c r="I35" s="56">
        <f t="shared" si="3"/>
        <v>0</v>
      </c>
      <c r="J35" s="67"/>
      <c r="K35" s="47"/>
      <c r="L35" s="47"/>
    </row>
    <row r="36" spans="2:12" ht="8.4" customHeight="1" thickBot="1" x14ac:dyDescent="0.3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5">
      <c r="C37" s="37"/>
      <c r="D37" s="37"/>
      <c r="E37" s="37"/>
      <c r="F37" s="37"/>
      <c r="G37" s="38"/>
      <c r="H37" s="38"/>
    </row>
    <row r="38" spans="2:12" x14ac:dyDescent="0.25">
      <c r="C38" s="39" t="s">
        <v>350</v>
      </c>
      <c r="D38" s="39"/>
      <c r="E38" s="37"/>
      <c r="F38" s="37"/>
      <c r="G38" s="38"/>
      <c r="H38" s="38"/>
    </row>
    <row r="39" spans="2:12" x14ac:dyDescent="0.25">
      <c r="C39" s="39" t="s">
        <v>351</v>
      </c>
      <c r="D39" s="39"/>
      <c r="E39" s="37"/>
      <c r="F39" s="37"/>
      <c r="G39" s="38"/>
      <c r="H39" s="38"/>
    </row>
    <row r="40" spans="2:12" x14ac:dyDescent="0.25">
      <c r="C40" s="39" t="s">
        <v>352</v>
      </c>
      <c r="D40" s="39"/>
      <c r="E40" s="37"/>
      <c r="F40" s="37"/>
      <c r="G40" s="38"/>
      <c r="H40" s="38"/>
    </row>
    <row r="41" spans="2:12" x14ac:dyDescent="0.25">
      <c r="C41" s="33" t="str">
        <f>data_drop!L1</f>
        <v>Updated 8/3/2023</v>
      </c>
    </row>
    <row r="53" spans="1:15" s="40" customFormat="1" x14ac:dyDescent="0.25"/>
    <row r="54" spans="1:15" s="40" customFormat="1" ht="13.8" hidden="1" thickBot="1" x14ac:dyDescent="0.3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5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5">
      <c r="A56" s="44"/>
      <c r="B56" s="44">
        <f>A4</f>
        <v>27</v>
      </c>
      <c r="C56" s="44" t="str">
        <f>C4</f>
        <v>Adel-Desoto-Minburn</v>
      </c>
      <c r="D56" s="44"/>
      <c r="E56" s="44">
        <f>Dist_List!I2</f>
        <v>42</v>
      </c>
      <c r="F56" s="44"/>
      <c r="G56" s="33">
        <f>IF($B56=0,"",(VLOOKUP($B56,Dist_List!$B:$E,4,FALSE)))</f>
        <v>2130.9</v>
      </c>
      <c r="H56" s="33"/>
      <c r="I56" s="33">
        <f>IF($B56=0,"",(VLOOKUP($B56,data_drop!$B:$G,5,FALSE)))</f>
        <v>7635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5">
      <c r="A57" s="42">
        <v>10</v>
      </c>
      <c r="B57" s="42">
        <f>IF(E57&gt;0,VLOOKUP(E57,Dist_List!F:K,3,FALSE),0)</f>
        <v>4086</v>
      </c>
      <c r="C57" s="42" t="str">
        <f>IF(B57&gt;0,VLOOKUP(B57,Dist_List!B:D,3,FALSE),"")</f>
        <v>Marion</v>
      </c>
      <c r="D57" s="42"/>
      <c r="E57" s="42">
        <f>$E$56+A57</f>
        <v>52</v>
      </c>
      <c r="F57" s="42"/>
      <c r="G57" s="33">
        <f>IF($B57=0,"",(VLOOKUP($B57,Dist_List!$B:$E,4,FALSE)))</f>
        <v>1797.6</v>
      </c>
      <c r="H57" s="33"/>
      <c r="I57" s="33">
        <f>IF($B57=0,"",(VLOOKUP($B57,data_drop!$B:$G,5,FALSE)))</f>
        <v>7702</v>
      </c>
      <c r="K57" s="33">
        <f>IF($B57=0,"",(VLOOKUP($B57,data_drop!$B:$G,6,FALSE)))</f>
        <v>67</v>
      </c>
      <c r="L57" s="33"/>
      <c r="M57" s="33"/>
    </row>
    <row r="58" spans="1:15" s="40" customFormat="1" hidden="1" x14ac:dyDescent="0.25">
      <c r="A58" s="42">
        <v>9</v>
      </c>
      <c r="B58" s="42">
        <f>IF(E58&gt;0,VLOOKUP(E58,Dist_List!F:K,3,FALSE),0)</f>
        <v>3312</v>
      </c>
      <c r="C58" s="42" t="str">
        <f>IF(B58&gt;0,VLOOKUP(B58,Dist_List!B:D,3,FALSE),"")</f>
        <v>Keokuk</v>
      </c>
      <c r="D58" s="42"/>
      <c r="E58" s="42">
        <f t="shared" ref="E58:E66" si="4">$E$56+A58</f>
        <v>51</v>
      </c>
      <c r="F58" s="42"/>
      <c r="G58" s="33">
        <f>IF($B58=0,"",(VLOOKUP($B58,Dist_List!$B:$E,4,FALSE)))</f>
        <v>1850</v>
      </c>
      <c r="H58" s="33"/>
      <c r="I58" s="33">
        <f>IF($B58=0,"",(VLOOKUP($B58,data_drop!$B:$G,5,FALSE)))</f>
        <v>7635</v>
      </c>
      <c r="K58" s="33">
        <f>IF($B58=0,"",(VLOOKUP($B58,data_drop!$B:$G,6,FALSE)))</f>
        <v>0</v>
      </c>
      <c r="L58" s="33"/>
      <c r="M58" s="33"/>
    </row>
    <row r="59" spans="1:15" s="40" customFormat="1" hidden="1" x14ac:dyDescent="0.25">
      <c r="A59" s="42">
        <v>8</v>
      </c>
      <c r="B59" s="42">
        <f>IF(E59&gt;0,VLOOKUP(E59,Dist_List!F:K,3,FALSE),0)</f>
        <v>5184</v>
      </c>
      <c r="C59" s="42" t="str">
        <f>IF(B59&gt;0,VLOOKUP(B59,Dist_List!B:D,3,FALSE),"")</f>
        <v>Perry</v>
      </c>
      <c r="D59" s="42"/>
      <c r="E59" s="42">
        <f t="shared" si="4"/>
        <v>50</v>
      </c>
      <c r="F59" s="42"/>
      <c r="G59" s="33">
        <f>IF($B59=0,"",(VLOOKUP($B59,Dist_List!$B:$E,4,FALSE)))</f>
        <v>1854.1</v>
      </c>
      <c r="H59" s="33"/>
      <c r="I59" s="33">
        <f>IF($B59=0,"",(VLOOKUP($B59,data_drop!$B:$G,5,FALSE)))</f>
        <v>7635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5">
      <c r="A60" s="42">
        <v>7</v>
      </c>
      <c r="B60" s="42">
        <f>IF(E60&gt;0,VLOOKUP(E60,Dist_List!F:K,3,FALSE),0)</f>
        <v>2511</v>
      </c>
      <c r="C60" s="42" t="str">
        <f>IF(B60&gt;0,VLOOKUP(B60,Dist_List!B:D,3,FALSE),"")</f>
        <v>Glenwood</v>
      </c>
      <c r="D60" s="42"/>
      <c r="E60" s="42">
        <f t="shared" si="4"/>
        <v>49</v>
      </c>
      <c r="F60" s="42"/>
      <c r="G60" s="33">
        <f>IF($B60=0,"",(VLOOKUP($B60,Dist_List!$B:$E,4,FALSE)))</f>
        <v>1918.9</v>
      </c>
      <c r="H60" s="33"/>
      <c r="I60" s="33">
        <f>IF($B60=0,"",(VLOOKUP($B60,data_drop!$B:$G,5,FALSE)))</f>
        <v>7635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5">
      <c r="A61" s="42">
        <v>6</v>
      </c>
      <c r="B61" s="42">
        <f>IF(E61&gt;0,VLOOKUP(E61,Dist_List!F:K,3,FALSE),0)</f>
        <v>981</v>
      </c>
      <c r="C61" s="42" t="str">
        <f>IF(B61&gt;0,VLOOKUP(B61,Dist_List!B:D,3,FALSE),"")</f>
        <v>Carlisle</v>
      </c>
      <c r="D61" s="42"/>
      <c r="E61" s="42">
        <f t="shared" si="4"/>
        <v>48</v>
      </c>
      <c r="F61" s="42"/>
      <c r="G61" s="33">
        <f>IF($B61=0,"",(VLOOKUP($B61,Dist_List!$B:$E,4,FALSE)))</f>
        <v>2011</v>
      </c>
      <c r="H61" s="33"/>
      <c r="I61" s="33">
        <f>IF($B61=0,"",(VLOOKUP($B61,data_drop!$B:$G,5,FALSE)))</f>
        <v>7635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5">
      <c r="A62" s="42">
        <v>5</v>
      </c>
      <c r="B62" s="42">
        <f>IF(E62&gt;0,VLOOKUP(E62,Dist_List!F:K,3,FALSE),0)</f>
        <v>6102</v>
      </c>
      <c r="C62" s="42" t="str">
        <f>IF(B62&gt;0,VLOOKUP(B62,Dist_List!B:D,3,FALSE),"")</f>
        <v>Spencer</v>
      </c>
      <c r="D62" s="42"/>
      <c r="E62" s="42">
        <f t="shared" si="4"/>
        <v>47</v>
      </c>
      <c r="F62" s="42"/>
      <c r="G62" s="33">
        <f>IF($B62=0,"",(VLOOKUP($B62,Dist_List!$B:$E,4,FALSE)))</f>
        <v>2025.3</v>
      </c>
      <c r="H62" s="33"/>
      <c r="I62" s="33">
        <f>IF($B62=0,"",(VLOOKUP($B62,data_drop!$B:$G,5,FALSE)))</f>
        <v>7635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5">
      <c r="A63" s="42">
        <v>4</v>
      </c>
      <c r="B63" s="42">
        <f>IF(E63&gt;0,VLOOKUP(E63,Dist_List!F:K,3,FALSE),0)</f>
        <v>1701</v>
      </c>
      <c r="C63" s="42" t="str">
        <f>IF(B63&gt;0,VLOOKUP(B63,Dist_List!B:D,3,FALSE),"")</f>
        <v>Denison</v>
      </c>
      <c r="D63" s="42"/>
      <c r="E63" s="42">
        <f t="shared" si="4"/>
        <v>46</v>
      </c>
      <c r="F63" s="42"/>
      <c r="G63" s="33">
        <f>IF($B63=0,"",(VLOOKUP($B63,Dist_List!$B:$E,4,FALSE)))</f>
        <v>2026.3</v>
      </c>
      <c r="H63" s="33"/>
      <c r="I63" s="33">
        <f>IF($B63=0,"",(VLOOKUP($B63,data_drop!$B:$G,5,FALSE)))</f>
        <v>7635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5">
      <c r="A64" s="42">
        <v>3</v>
      </c>
      <c r="B64" s="42">
        <f>IF(E64&gt;0,VLOOKUP(E64,Dist_List!F:K,3,FALSE),0)</f>
        <v>729</v>
      </c>
      <c r="C64" s="42" t="str">
        <f>IF(B64&gt;0,VLOOKUP(B64,Dist_List!B:D,3,FALSE),"")</f>
        <v>Boone</v>
      </c>
      <c r="D64" s="42"/>
      <c r="E64" s="42">
        <f t="shared" si="4"/>
        <v>45</v>
      </c>
      <c r="F64" s="42"/>
      <c r="G64" s="33">
        <f>IF($B64=0,"",(VLOOKUP($B64,Dist_List!$B:$E,4,FALSE)))</f>
        <v>2037.5</v>
      </c>
      <c r="H64" s="33"/>
      <c r="I64" s="33">
        <f>IF($B64=0,"",(VLOOKUP($B64,data_drop!$B:$G,5,FALSE)))</f>
        <v>7635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5">
      <c r="A65" s="42">
        <v>2</v>
      </c>
      <c r="B65" s="42">
        <f>IF(E65&gt;0,VLOOKUP(E65,Dist_List!F:K,3,FALSE),0)</f>
        <v>4779</v>
      </c>
      <c r="C65" s="42" t="str">
        <f>IF(B65&gt;0,VLOOKUP(B65,Dist_List!B:D,3,FALSE),"")</f>
        <v>North Polk</v>
      </c>
      <c r="D65" s="42"/>
      <c r="E65" s="42">
        <f t="shared" si="4"/>
        <v>44</v>
      </c>
      <c r="F65" s="42"/>
      <c r="G65" s="33">
        <f>IF($B65=0,"",(VLOOKUP($B65,Dist_List!$B:$E,4,FALSE)))</f>
        <v>2093.1</v>
      </c>
      <c r="H65" s="33"/>
      <c r="I65" s="33">
        <f>IF($B65=0,"",(VLOOKUP($B65,data_drop!$B:$G,5,FALSE)))</f>
        <v>7635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5">
      <c r="A66" s="42">
        <v>1</v>
      </c>
      <c r="B66" s="42">
        <f>IF(E66&gt;0,VLOOKUP(E66,Dist_List!F:K,3,FALSE),0)</f>
        <v>2322</v>
      </c>
      <c r="C66" s="42" t="str">
        <f>IF(B66&gt;0,VLOOKUP(B66,Dist_List!B:D,3,FALSE),"")</f>
        <v>Fort Madison</v>
      </c>
      <c r="D66" s="42"/>
      <c r="E66" s="42">
        <f t="shared" si="4"/>
        <v>43</v>
      </c>
      <c r="F66" s="42"/>
      <c r="G66" s="33">
        <f>IF($B66=0,"",(VLOOKUP($B66,Dist_List!$B:$E,4,FALSE)))</f>
        <v>2102.1</v>
      </c>
      <c r="H66" s="33"/>
      <c r="I66" s="33">
        <f>IF($B66=0,"",(VLOOKUP($B66,data_drop!$B:$G,5,FALSE)))</f>
        <v>7635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5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44">
        <f>G56</f>
        <v>2130.9</v>
      </c>
      <c r="H67" s="44"/>
      <c r="I67" s="44">
        <f>I56</f>
        <v>7635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5">
      <c r="A68" s="42">
        <v>1</v>
      </c>
      <c r="B68" s="42">
        <f>IF(E68&gt;0,VLOOKUP(E68,Dist_List!F:K,3,FALSE),0)</f>
        <v>5166</v>
      </c>
      <c r="C68" s="42" t="str">
        <f>IF(B68&gt;0,VLOOKUP(B68,Dist_List!B:D,3,FALSE),"")</f>
        <v>Pella</v>
      </c>
      <c r="D68" s="42"/>
      <c r="E68" s="42">
        <f>$E$56-A68</f>
        <v>41</v>
      </c>
      <c r="F68" s="42"/>
      <c r="G68" s="33">
        <f>IF($B68=0,"",(VLOOKUP($B68,Dist_List!$B:$E,4,FALSE)))</f>
        <v>2179.6999999999998</v>
      </c>
      <c r="H68" s="33"/>
      <c r="I68" s="33">
        <f>IF($B68=0,"",(VLOOKUP($B68,data_drop!$B:$G,5,FALSE)))</f>
        <v>7635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5">
      <c r="A69" s="42">
        <v>2</v>
      </c>
      <c r="B69" s="42">
        <f>IF(E69&gt;0,VLOOKUP(E69,Dist_List!F:K,3,FALSE),0)</f>
        <v>6840</v>
      </c>
      <c r="C69" s="42" t="str">
        <f>IF(B69&gt;0,VLOOKUP(B69,Dist_List!B:D,3,FALSE),"")</f>
        <v>Waverly-Shell Rock</v>
      </c>
      <c r="D69" s="42"/>
      <c r="E69" s="42">
        <f t="shared" ref="E69:E77" si="5">$E$56-A69</f>
        <v>40</v>
      </c>
      <c r="F69" s="42"/>
      <c r="G69" s="33">
        <f>IF($B69=0,"",(VLOOKUP($B69,Dist_List!$B:$E,4,FALSE)))</f>
        <v>2197.8000000000002</v>
      </c>
      <c r="H69" s="33"/>
      <c r="I69" s="33">
        <f>IF($B69=0,"",(VLOOKUP($B69,data_drop!$B:$G,5,FALSE)))</f>
        <v>7635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5">
      <c r="A70" s="42">
        <v>3</v>
      </c>
      <c r="B70" s="42">
        <f>IF(E70&gt;0,VLOOKUP(E70,Dist_List!F:K,3,FALSE),0)</f>
        <v>3600</v>
      </c>
      <c r="C70" s="42" t="str">
        <f>IF(B70&gt;0,VLOOKUP(B70,Dist_List!B:D,3,FALSE),"")</f>
        <v>Le Mars</v>
      </c>
      <c r="D70" s="42"/>
      <c r="E70" s="42">
        <f t="shared" si="5"/>
        <v>39</v>
      </c>
      <c r="F70" s="42"/>
      <c r="G70" s="33">
        <f>IF($B70=0,"",(VLOOKUP($B70,Dist_List!$B:$E,4,FALSE)))</f>
        <v>2235.3000000000002</v>
      </c>
      <c r="H70" s="33"/>
      <c r="I70" s="33">
        <f>IF($B70=0,"",(VLOOKUP($B70,data_drop!$B:$G,5,FALSE)))</f>
        <v>7635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5">
      <c r="A71" s="42">
        <v>4</v>
      </c>
      <c r="B71" s="42">
        <f>IF(E71&gt;0,VLOOKUP(E71,Dist_List!F:K,3,FALSE),0)</f>
        <v>5013</v>
      </c>
      <c r="C71" s="42" t="str">
        <f>IF(B71&gt;0,VLOOKUP(B71,Dist_List!B:D,3,FALSE),"")</f>
        <v>Oskaloosa</v>
      </c>
      <c r="D71" s="42"/>
      <c r="E71" s="42">
        <f t="shared" si="5"/>
        <v>38</v>
      </c>
      <c r="F71" s="42"/>
      <c r="G71" s="33">
        <f>IF($B71=0,"",(VLOOKUP($B71,Dist_List!$B:$E,4,FALSE)))</f>
        <v>2254.6</v>
      </c>
      <c r="H71" s="33"/>
      <c r="I71" s="33">
        <f>IF($B71=0,"",(VLOOKUP($B71,data_drop!$B:$G,5,FALSE)))</f>
        <v>7635</v>
      </c>
      <c r="K71" s="33">
        <f>IF($B71=0,"",(VLOOKUP($B71,data_drop!$B:$G,6,FALSE)))</f>
        <v>0</v>
      </c>
      <c r="L71" s="33"/>
      <c r="M71" s="33"/>
    </row>
    <row r="72" spans="1:15" s="40" customFormat="1" hidden="1" x14ac:dyDescent="0.25">
      <c r="A72" s="42">
        <v>5</v>
      </c>
      <c r="B72" s="42">
        <f>IF(E72&gt;0,VLOOKUP(E72,Dist_List!F:K,3,FALSE),0)</f>
        <v>720</v>
      </c>
      <c r="C72" s="42" t="str">
        <f>IF(B72&gt;0,VLOOKUP(B72,Dist_List!B:D,3,FALSE),"")</f>
        <v>Bondurant-Farrar</v>
      </c>
      <c r="D72" s="42"/>
      <c r="E72" s="42">
        <f t="shared" si="5"/>
        <v>37</v>
      </c>
      <c r="F72" s="42"/>
      <c r="G72" s="33">
        <f>IF($B72=0,"",(VLOOKUP($B72,Dist_List!$B:$E,4,FALSE)))</f>
        <v>2514.9</v>
      </c>
      <c r="H72" s="33"/>
      <c r="I72" s="33">
        <f>IF($B72=0,"",(VLOOKUP($B72,data_drop!$B:$G,5,FALSE)))</f>
        <v>7635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5">
      <c r="A73" s="42">
        <v>6</v>
      </c>
      <c r="B73" s="42">
        <f>IF(E73&gt;0,VLOOKUP(E73,Dist_List!F:K,3,FALSE),0)</f>
        <v>6219</v>
      </c>
      <c r="C73" s="42" t="str">
        <f>IF(B73&gt;0,VLOOKUP(B73,Dist_List!B:D,3,FALSE),"")</f>
        <v>Storm Lake</v>
      </c>
      <c r="D73" s="42"/>
      <c r="E73" s="42">
        <f t="shared" si="5"/>
        <v>36</v>
      </c>
      <c r="F73" s="42"/>
      <c r="G73" s="33">
        <f>IF($B73=0,"",(VLOOKUP($B73,Dist_List!$B:$E,4,FALSE)))</f>
        <v>2531.6999999999998</v>
      </c>
      <c r="H73" s="33"/>
      <c r="I73" s="33">
        <f>IF($B73=0,"",(VLOOKUP($B73,data_drop!$B:$G,5,FALSE)))</f>
        <v>7635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5">
      <c r="A74" s="42">
        <v>7</v>
      </c>
      <c r="B74" s="42">
        <f>IF(E74&gt;0,VLOOKUP(E74,Dist_List!F:K,3,FALSE),0)</f>
        <v>3645</v>
      </c>
      <c r="C74" s="42" t="str">
        <f>IF(B74&gt;0,VLOOKUP(B74,Dist_List!B:D,3,FALSE),"")</f>
        <v>Lewis Central</v>
      </c>
      <c r="D74" s="42"/>
      <c r="E74" s="42">
        <f t="shared" si="5"/>
        <v>35</v>
      </c>
      <c r="F74" s="42"/>
      <c r="G74" s="33">
        <f>IF($B74=0,"",(VLOOKUP($B74,Dist_List!$B:$E,4,FALSE)))</f>
        <v>2655.6</v>
      </c>
      <c r="H74" s="33"/>
      <c r="I74" s="33">
        <f>IF($B74=0,"",(VLOOKUP($B74,data_drop!$B:$G,5,FALSE)))</f>
        <v>7635</v>
      </c>
      <c r="K74" s="33">
        <f>IF($B74=0,"",(VLOOKUP($B74,data_drop!$B:$G,6,FALSE)))</f>
        <v>0</v>
      </c>
      <c r="L74" s="33"/>
      <c r="M74" s="33"/>
    </row>
    <row r="75" spans="1:15" s="40" customFormat="1" hidden="1" x14ac:dyDescent="0.25">
      <c r="A75" s="42">
        <v>8</v>
      </c>
      <c r="B75" s="42">
        <f>IF(E75&gt;0,VLOOKUP(E75,Dist_List!F:K,3,FALSE),0)</f>
        <v>1221</v>
      </c>
      <c r="C75" s="42" t="str">
        <f>IF(B75&gt;0,VLOOKUP(B75,Dist_List!B:D,3,FALSE),"")</f>
        <v>Clear Creek-Amana</v>
      </c>
      <c r="D75" s="42"/>
      <c r="E75" s="42">
        <f t="shared" si="5"/>
        <v>34</v>
      </c>
      <c r="F75" s="42"/>
      <c r="G75" s="33">
        <f>IF($B75=0,"",(VLOOKUP($B75,Dist_List!$B:$E,4,FALSE)))</f>
        <v>2937.9</v>
      </c>
      <c r="H75" s="33"/>
      <c r="I75" s="33">
        <f>IF($B75=0,"",(VLOOKUP($B75,data_drop!$B:$G,5,FALSE)))</f>
        <v>7636</v>
      </c>
      <c r="K75" s="33">
        <f>IF($B75=0,"",(VLOOKUP($B75,data_drop!$B:$G,6,FALSE)))</f>
        <v>1</v>
      </c>
      <c r="L75" s="33"/>
      <c r="M75" s="33"/>
    </row>
    <row r="76" spans="1:15" s="40" customFormat="1" hidden="1" x14ac:dyDescent="0.25">
      <c r="A76" s="42">
        <v>9</v>
      </c>
      <c r="B76" s="42">
        <f>IF(E76&gt;0,VLOOKUP(E76,Dist_List!F:K,3,FALSE),0)</f>
        <v>4725</v>
      </c>
      <c r="C76" s="42" t="str">
        <f>IF(B76&gt;0,VLOOKUP(B76,Dist_List!B:D,3,FALSE),"")</f>
        <v>Newton</v>
      </c>
      <c r="D76" s="42"/>
      <c r="E76" s="42">
        <f t="shared" si="5"/>
        <v>33</v>
      </c>
      <c r="F76" s="42"/>
      <c r="G76" s="33">
        <f>IF($B76=0,"",(VLOOKUP($B76,Dist_List!$B:$E,4,FALSE)))</f>
        <v>2957.6</v>
      </c>
      <c r="H76" s="33"/>
      <c r="I76" s="33">
        <f>IF($B76=0,"",(VLOOKUP($B76,data_drop!$B:$G,5,FALSE)))</f>
        <v>7635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5">
      <c r="A77" s="42">
        <v>10</v>
      </c>
      <c r="B77" s="42">
        <f>IF(E77&gt;0,VLOOKUP(E77,Dist_List!F:K,3,FALSE),0)</f>
        <v>4784</v>
      </c>
      <c r="C77" s="42" t="str">
        <f>IF(B77&gt;0,VLOOKUP(B77,Dist_List!B:D,3,FALSE),"")</f>
        <v>North Scott</v>
      </c>
      <c r="D77" s="42"/>
      <c r="E77" s="42">
        <f t="shared" si="5"/>
        <v>32</v>
      </c>
      <c r="F77" s="42"/>
      <c r="G77" s="33">
        <f>IF($B77=0,"",(VLOOKUP($B77,Dist_List!$B:$E,4,FALSE)))</f>
        <v>3097.6</v>
      </c>
      <c r="H77" s="33"/>
      <c r="I77" s="33">
        <f>IF($B77=0,"",(VLOOKUP($B77,data_drop!$B:$G,5,FALSE)))</f>
        <v>7635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6" x14ac:dyDescent="0.3">
      <c r="C80" s="137"/>
      <c r="D80" s="137"/>
      <c r="E80" s="138"/>
      <c r="F80" s="138"/>
      <c r="G80" s="138"/>
      <c r="H80" s="138"/>
      <c r="I80" s="138"/>
      <c r="J80" s="139"/>
      <c r="K80" s="140"/>
    </row>
    <row r="82" spans="3:11" x14ac:dyDescent="0.25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5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80:I80"/>
    <mergeCell ref="J80:K80"/>
    <mergeCell ref="C13:I13"/>
  </mergeCells>
  <dataValidations count="1">
    <dataValidation type="list" allowBlank="1" showInputMessage="1" showErrorMessage="1" sqref="C4" xr:uid="{00000000-0002-0000-0200-000000000000}">
      <formula1>Dist_List</formula1>
    </dataValidation>
  </dataValidations>
  <hyperlinks>
    <hyperlink ref="K3:L3" location="Issue_Home!A1" display="Return to Issue Home Page" xr:uid="{00000000-0004-0000-0200-000000000000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066B-49A7-4DF2-AE40-4408C2217F0D}">
  <sheetPr>
    <pageSetUpPr fitToPage="1"/>
  </sheetPr>
  <dimension ref="A1:O83"/>
  <sheetViews>
    <sheetView workbookViewId="0">
      <selection activeCell="G4" sqref="G4"/>
    </sheetView>
  </sheetViews>
  <sheetFormatPr defaultColWidth="8.88671875" defaultRowHeight="13.2" x14ac:dyDescent="0.25"/>
  <cols>
    <col min="1" max="1" width="1.44140625" style="33" customWidth="1"/>
    <col min="2" max="2" width="1.6640625" style="33" customWidth="1"/>
    <col min="3" max="3" width="32.88671875" style="33" customWidth="1"/>
    <col min="4" max="4" width="1.6640625" style="33" customWidth="1"/>
    <col min="5" max="5" width="15" style="33" customWidth="1"/>
    <col min="6" max="6" width="2.109375" style="33" customWidth="1"/>
    <col min="7" max="7" width="9.6640625" style="33" customWidth="1"/>
    <col min="8" max="8" width="1.6640625" style="33" customWidth="1"/>
    <col min="9" max="9" width="11.109375" style="33" customWidth="1"/>
    <col min="10" max="10" width="1.44140625" style="33" customWidth="1"/>
    <col min="11" max="11" width="17.88671875" style="33" customWidth="1"/>
    <col min="12" max="12" width="17.33203125" style="33" customWidth="1"/>
    <col min="13" max="16384" width="8.88671875" style="33"/>
  </cols>
  <sheetData>
    <row r="1" spans="1:15" ht="15.6" x14ac:dyDescent="0.3">
      <c r="C1" s="134" t="s">
        <v>591</v>
      </c>
      <c r="D1" s="134"/>
      <c r="E1" s="135"/>
      <c r="F1" s="135"/>
      <c r="G1" s="135"/>
      <c r="H1" s="135"/>
      <c r="I1" s="135"/>
      <c r="J1" s="135"/>
      <c r="K1" s="135"/>
      <c r="L1" s="135"/>
      <c r="M1" s="34"/>
      <c r="N1" s="34"/>
      <c r="O1" s="34"/>
    </row>
    <row r="2" spans="1:15" ht="9" customHeight="1" x14ac:dyDescent="0.25"/>
    <row r="3" spans="1:15" ht="13.8" thickBot="1" x14ac:dyDescent="0.3">
      <c r="C3" s="35" t="s">
        <v>348</v>
      </c>
      <c r="D3" s="35"/>
      <c r="G3" s="46" t="str">
        <f>Comp_DCPP!G3</f>
        <v xml:space="preserve">FY 2024 SCPP = </v>
      </c>
      <c r="H3" s="46"/>
      <c r="I3" s="45">
        <f>Issue_Home!D13</f>
        <v>7635</v>
      </c>
      <c r="K3" s="136" t="s">
        <v>361</v>
      </c>
      <c r="L3" s="136"/>
    </row>
    <row r="4" spans="1:15" ht="13.8" thickBot="1" x14ac:dyDescent="0.3">
      <c r="A4" s="33">
        <f>VLOOKUP(C4,Dist_List!D:H,5,FALSE)</f>
        <v>27</v>
      </c>
      <c r="C4" s="36" t="s">
        <v>551</v>
      </c>
      <c r="D4" s="35"/>
    </row>
    <row r="5" spans="1:15" ht="5.4" customHeight="1" thickBot="1" x14ac:dyDescent="0.3"/>
    <row r="6" spans="1:15" ht="7.2" customHeight="1" x14ac:dyDescent="0.25">
      <c r="B6" s="50"/>
      <c r="C6" s="51"/>
      <c r="D6" s="51"/>
      <c r="E6" s="51"/>
      <c r="F6" s="51"/>
      <c r="G6" s="51"/>
      <c r="H6" s="51"/>
      <c r="I6" s="51"/>
      <c r="J6" s="52"/>
    </row>
    <row r="7" spans="1:15" ht="32.4" customHeight="1" x14ac:dyDescent="0.25">
      <c r="B7" s="53"/>
      <c r="C7" s="49" t="s">
        <v>359</v>
      </c>
      <c r="D7" s="54"/>
      <c r="E7" s="49" t="s">
        <v>587</v>
      </c>
      <c r="F7" s="54"/>
      <c r="G7" s="49" t="s">
        <v>337</v>
      </c>
      <c r="H7" s="54"/>
      <c r="I7" s="49" t="s">
        <v>357</v>
      </c>
      <c r="J7" s="55"/>
    </row>
    <row r="8" spans="1:15" ht="5.4" customHeight="1" x14ac:dyDescent="0.25">
      <c r="B8" s="53"/>
      <c r="J8" s="55"/>
    </row>
    <row r="9" spans="1:15" x14ac:dyDescent="0.25">
      <c r="B9" s="53"/>
      <c r="C9" s="35" t="str">
        <f>C4</f>
        <v>Adel-Desoto-Minburn</v>
      </c>
      <c r="D9" s="35"/>
      <c r="E9" s="100">
        <f>G56</f>
        <v>2216.8000000000002</v>
      </c>
      <c r="F9" s="76"/>
      <c r="G9" s="77">
        <f>I56</f>
        <v>7635</v>
      </c>
      <c r="H9" s="77"/>
      <c r="I9" s="77">
        <f>K56</f>
        <v>0</v>
      </c>
      <c r="J9" s="57"/>
      <c r="K9" s="35"/>
      <c r="L9" s="35"/>
    </row>
    <row r="10" spans="1:15" ht="8.4" customHeight="1" thickBot="1" x14ac:dyDescent="0.3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8" thickBot="1" x14ac:dyDescent="0.3">
      <c r="C11" s="37"/>
      <c r="D11" s="37"/>
      <c r="G11" s="38"/>
      <c r="H11" s="38"/>
      <c r="I11" s="38"/>
      <c r="J11" s="35"/>
      <c r="K11" s="35"/>
      <c r="L11" s="35"/>
    </row>
    <row r="12" spans="1:15" ht="7.2" customHeight="1" x14ac:dyDescent="0.25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4.4" x14ac:dyDescent="0.3">
      <c r="B13" s="53"/>
      <c r="C13" s="141" t="s">
        <v>360</v>
      </c>
      <c r="D13" s="142"/>
      <c r="E13" s="142"/>
      <c r="F13" s="142"/>
      <c r="G13" s="142"/>
      <c r="H13" s="142"/>
      <c r="I13" s="142"/>
      <c r="J13" s="57"/>
      <c r="K13" s="35"/>
      <c r="L13" s="35"/>
    </row>
    <row r="14" spans="1:15" ht="26.4" x14ac:dyDescent="0.25">
      <c r="B14" s="53"/>
      <c r="C14" s="49" t="s">
        <v>349</v>
      </c>
      <c r="D14" s="54"/>
      <c r="E14" s="49" t="s">
        <v>587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5">
      <c r="B15" s="53"/>
      <c r="C15" s="37" t="str">
        <f>IF(B57&gt;0,C57,"")</f>
        <v>Fort Madison</v>
      </c>
      <c r="D15" s="37"/>
      <c r="E15" s="66">
        <f t="shared" ref="E15:E35" si="0">G57</f>
        <v>1775.1</v>
      </c>
      <c r="F15" s="66"/>
      <c r="G15" s="56">
        <f t="shared" ref="G15:G35" si="1">I57</f>
        <v>7635</v>
      </c>
      <c r="H15" s="56"/>
      <c r="I15" s="56">
        <f>K57</f>
        <v>0</v>
      </c>
      <c r="J15" s="67"/>
      <c r="K15" s="48"/>
      <c r="L15" s="48"/>
    </row>
    <row r="16" spans="1:15" x14ac:dyDescent="0.25">
      <c r="B16" s="53"/>
      <c r="C16" s="37" t="str">
        <f t="shared" ref="C16:C35" si="2">IF(B58&gt;0,C58,"")</f>
        <v>Mount Pleasant</v>
      </c>
      <c r="D16" s="37"/>
      <c r="E16" s="66">
        <f t="shared" si="0"/>
        <v>1821.4</v>
      </c>
      <c r="F16" s="66"/>
      <c r="G16" s="56">
        <f t="shared" si="1"/>
        <v>7635</v>
      </c>
      <c r="H16" s="56"/>
      <c r="I16" s="56">
        <f t="shared" ref="I16:I35" si="3">K58</f>
        <v>0</v>
      </c>
      <c r="J16" s="67"/>
      <c r="K16" s="47"/>
      <c r="L16" s="47"/>
    </row>
    <row r="17" spans="2:12" x14ac:dyDescent="0.25">
      <c r="B17" s="53"/>
      <c r="C17" s="68" t="str">
        <f t="shared" si="2"/>
        <v>Ballard</v>
      </c>
      <c r="D17" s="68"/>
      <c r="E17" s="69">
        <f t="shared" si="0"/>
        <v>1848.1</v>
      </c>
      <c r="F17" s="69"/>
      <c r="G17" s="70">
        <f t="shared" si="1"/>
        <v>7635</v>
      </c>
      <c r="H17" s="70"/>
      <c r="I17" s="70">
        <f t="shared" si="3"/>
        <v>0</v>
      </c>
      <c r="J17" s="67"/>
      <c r="K17" s="47"/>
      <c r="L17" s="47"/>
    </row>
    <row r="18" spans="2:12" x14ac:dyDescent="0.25">
      <c r="B18" s="53"/>
      <c r="C18" s="37" t="str">
        <f t="shared" si="2"/>
        <v>Boone</v>
      </c>
      <c r="D18" s="37"/>
      <c r="E18" s="66">
        <f t="shared" si="0"/>
        <v>1948.9</v>
      </c>
      <c r="F18" s="66"/>
      <c r="G18" s="56">
        <f t="shared" si="1"/>
        <v>7635</v>
      </c>
      <c r="H18" s="56"/>
      <c r="I18" s="56">
        <f t="shared" si="3"/>
        <v>0</v>
      </c>
      <c r="J18" s="67"/>
      <c r="K18" s="47"/>
      <c r="L18" s="47"/>
    </row>
    <row r="19" spans="2:12" x14ac:dyDescent="0.25">
      <c r="B19" s="53"/>
      <c r="C19" s="37" t="str">
        <f t="shared" si="2"/>
        <v>Glenwood</v>
      </c>
      <c r="D19" s="37"/>
      <c r="E19" s="66">
        <f t="shared" si="0"/>
        <v>1952</v>
      </c>
      <c r="F19" s="66"/>
      <c r="G19" s="56">
        <f t="shared" si="1"/>
        <v>7635</v>
      </c>
      <c r="H19" s="56"/>
      <c r="I19" s="56">
        <f t="shared" si="3"/>
        <v>0</v>
      </c>
      <c r="J19" s="67"/>
      <c r="K19" s="47"/>
      <c r="L19" s="47"/>
    </row>
    <row r="20" spans="2:12" x14ac:dyDescent="0.25">
      <c r="B20" s="53"/>
      <c r="C20" s="68" t="str">
        <f t="shared" si="2"/>
        <v>Oskaloosa</v>
      </c>
      <c r="D20" s="68"/>
      <c r="E20" s="69">
        <f t="shared" si="0"/>
        <v>2037.1</v>
      </c>
      <c r="F20" s="69"/>
      <c r="G20" s="70">
        <f t="shared" si="1"/>
        <v>7635</v>
      </c>
      <c r="H20" s="70"/>
      <c r="I20" s="70">
        <f t="shared" si="3"/>
        <v>0</v>
      </c>
      <c r="J20" s="67"/>
      <c r="K20" s="47"/>
      <c r="L20" s="47"/>
    </row>
    <row r="21" spans="2:12" x14ac:dyDescent="0.25">
      <c r="B21" s="53"/>
      <c r="C21" s="37" t="str">
        <f t="shared" si="2"/>
        <v>North Polk</v>
      </c>
      <c r="D21" s="37"/>
      <c r="E21" s="66">
        <f t="shared" si="0"/>
        <v>2152.5</v>
      </c>
      <c r="F21" s="66"/>
      <c r="G21" s="56">
        <f t="shared" si="1"/>
        <v>7635</v>
      </c>
      <c r="H21" s="56"/>
      <c r="I21" s="56">
        <f t="shared" si="3"/>
        <v>0</v>
      </c>
      <c r="J21" s="67"/>
      <c r="K21" s="47"/>
      <c r="L21" s="47"/>
    </row>
    <row r="22" spans="2:12" x14ac:dyDescent="0.25">
      <c r="B22" s="53"/>
      <c r="C22" s="37" t="str">
        <f t="shared" si="2"/>
        <v>Denison</v>
      </c>
      <c r="D22" s="37"/>
      <c r="E22" s="66">
        <f t="shared" si="0"/>
        <v>2166.5</v>
      </c>
      <c r="F22" s="66"/>
      <c r="G22" s="56">
        <f t="shared" si="1"/>
        <v>7635</v>
      </c>
      <c r="H22" s="56"/>
      <c r="I22" s="56">
        <f t="shared" si="3"/>
        <v>0</v>
      </c>
      <c r="J22" s="67"/>
      <c r="K22" s="47"/>
      <c r="L22" s="47"/>
    </row>
    <row r="23" spans="2:12" x14ac:dyDescent="0.25">
      <c r="B23" s="53"/>
      <c r="C23" s="68" t="str">
        <f t="shared" si="2"/>
        <v>Spencer</v>
      </c>
      <c r="D23" s="68"/>
      <c r="E23" s="69">
        <f t="shared" si="0"/>
        <v>2167.3000000000002</v>
      </c>
      <c r="F23" s="69"/>
      <c r="G23" s="70">
        <f t="shared" si="1"/>
        <v>7635</v>
      </c>
      <c r="H23" s="70"/>
      <c r="I23" s="70">
        <f t="shared" si="3"/>
        <v>0</v>
      </c>
      <c r="J23" s="67"/>
      <c r="K23" s="47"/>
      <c r="L23" s="47"/>
    </row>
    <row r="24" spans="2:12" x14ac:dyDescent="0.25">
      <c r="B24" s="53"/>
      <c r="C24" s="37" t="str">
        <f t="shared" si="2"/>
        <v>Le Mars</v>
      </c>
      <c r="D24" s="37"/>
      <c r="E24" s="66">
        <f t="shared" si="0"/>
        <v>2202.3000000000002</v>
      </c>
      <c r="F24" s="66"/>
      <c r="G24" s="56">
        <f t="shared" si="1"/>
        <v>7635</v>
      </c>
      <c r="H24" s="56"/>
      <c r="I24" s="56">
        <f t="shared" si="3"/>
        <v>0</v>
      </c>
      <c r="J24" s="67"/>
      <c r="K24" s="47"/>
      <c r="L24" s="47"/>
    </row>
    <row r="25" spans="2:12" x14ac:dyDescent="0.25">
      <c r="B25" s="53"/>
      <c r="C25" s="71" t="str">
        <f t="shared" si="2"/>
        <v>Adel-Desoto-Minburn</v>
      </c>
      <c r="D25" s="71"/>
      <c r="E25" s="72">
        <f t="shared" si="0"/>
        <v>2216.8000000000002</v>
      </c>
      <c r="F25" s="72"/>
      <c r="G25" s="73">
        <f t="shared" si="1"/>
        <v>7635</v>
      </c>
      <c r="H25" s="73"/>
      <c r="I25" s="73">
        <f t="shared" si="3"/>
        <v>0</v>
      </c>
      <c r="J25" s="67"/>
      <c r="K25" s="47"/>
      <c r="L25" s="47"/>
    </row>
    <row r="26" spans="2:12" x14ac:dyDescent="0.25">
      <c r="B26" s="53"/>
      <c r="C26" s="37" t="str">
        <f t="shared" si="2"/>
        <v>Carlisle</v>
      </c>
      <c r="D26" s="37"/>
      <c r="E26" s="66">
        <f t="shared" si="0"/>
        <v>2249.6</v>
      </c>
      <c r="F26" s="66"/>
      <c r="G26" s="56">
        <f t="shared" si="1"/>
        <v>7635</v>
      </c>
      <c r="H26" s="56"/>
      <c r="I26" s="56">
        <f t="shared" si="3"/>
        <v>0</v>
      </c>
      <c r="J26" s="67"/>
      <c r="K26" s="47"/>
      <c r="L26" s="47"/>
    </row>
    <row r="27" spans="2:12" x14ac:dyDescent="0.25">
      <c r="B27" s="53"/>
      <c r="C27" s="37" t="str">
        <f t="shared" si="2"/>
        <v>Waverly-Shell Rock</v>
      </c>
      <c r="D27" s="37"/>
      <c r="E27" s="66">
        <f t="shared" si="0"/>
        <v>2278.8000000000002</v>
      </c>
      <c r="F27" s="66"/>
      <c r="G27" s="56">
        <f t="shared" si="1"/>
        <v>7635</v>
      </c>
      <c r="H27" s="56"/>
      <c r="I27" s="56">
        <f t="shared" si="3"/>
        <v>0</v>
      </c>
      <c r="J27" s="67"/>
      <c r="K27" s="47"/>
      <c r="L27" s="47"/>
    </row>
    <row r="28" spans="2:12" x14ac:dyDescent="0.25">
      <c r="B28" s="53"/>
      <c r="C28" s="68" t="str">
        <f t="shared" si="2"/>
        <v>Pella</v>
      </c>
      <c r="D28" s="68"/>
      <c r="E28" s="69">
        <f t="shared" si="0"/>
        <v>2388.5</v>
      </c>
      <c r="F28" s="69"/>
      <c r="G28" s="70">
        <f t="shared" si="1"/>
        <v>7635</v>
      </c>
      <c r="H28" s="70"/>
      <c r="I28" s="70">
        <f t="shared" si="3"/>
        <v>0</v>
      </c>
      <c r="J28" s="67"/>
      <c r="K28" s="47"/>
      <c r="L28" s="47"/>
    </row>
    <row r="29" spans="2:12" x14ac:dyDescent="0.25">
      <c r="B29" s="53"/>
      <c r="C29" s="37" t="str">
        <f t="shared" si="2"/>
        <v>Marion</v>
      </c>
      <c r="D29" s="37"/>
      <c r="E29" s="66">
        <f t="shared" si="0"/>
        <v>2548.1</v>
      </c>
      <c r="F29" s="66"/>
      <c r="G29" s="56">
        <f t="shared" si="1"/>
        <v>7702</v>
      </c>
      <c r="H29" s="56"/>
      <c r="I29" s="56">
        <f t="shared" si="3"/>
        <v>67</v>
      </c>
      <c r="J29" s="67"/>
      <c r="K29" s="47"/>
      <c r="L29" s="47"/>
    </row>
    <row r="30" spans="2:12" x14ac:dyDescent="0.25">
      <c r="B30" s="53"/>
      <c r="C30" s="37" t="str">
        <f>IF(B72&gt;0,C72,"")</f>
        <v>Bondurant-Farrar</v>
      </c>
      <c r="D30" s="37"/>
      <c r="E30" s="66">
        <f t="shared" si="0"/>
        <v>2604.5</v>
      </c>
      <c r="F30" s="66"/>
      <c r="G30" s="56">
        <f t="shared" si="1"/>
        <v>7635</v>
      </c>
      <c r="H30" s="56"/>
      <c r="I30" s="56">
        <f t="shared" si="3"/>
        <v>0</v>
      </c>
      <c r="J30" s="67"/>
      <c r="K30" s="47"/>
      <c r="L30" s="47"/>
    </row>
    <row r="31" spans="2:12" x14ac:dyDescent="0.25">
      <c r="B31" s="53"/>
      <c r="C31" s="68" t="str">
        <f t="shared" si="2"/>
        <v>Storm Lake</v>
      </c>
      <c r="D31" s="68"/>
      <c r="E31" s="69">
        <f t="shared" si="0"/>
        <v>2712.3</v>
      </c>
      <c r="F31" s="69"/>
      <c r="G31" s="70">
        <f t="shared" si="1"/>
        <v>7635</v>
      </c>
      <c r="H31" s="70"/>
      <c r="I31" s="70">
        <f t="shared" si="3"/>
        <v>0</v>
      </c>
      <c r="J31" s="67"/>
      <c r="K31" s="47"/>
      <c r="L31" s="47"/>
    </row>
    <row r="32" spans="2:12" x14ac:dyDescent="0.25">
      <c r="B32" s="53"/>
      <c r="C32" s="37" t="str">
        <f t="shared" si="2"/>
        <v>Newton</v>
      </c>
      <c r="D32" s="37"/>
      <c r="E32" s="66">
        <f t="shared" si="0"/>
        <v>2751.5</v>
      </c>
      <c r="F32" s="66"/>
      <c r="G32" s="56">
        <f t="shared" si="1"/>
        <v>7635</v>
      </c>
      <c r="H32" s="56"/>
      <c r="I32" s="56">
        <f t="shared" si="3"/>
        <v>0</v>
      </c>
      <c r="J32" s="67"/>
      <c r="K32" s="47"/>
      <c r="L32" s="47"/>
    </row>
    <row r="33" spans="2:12" x14ac:dyDescent="0.25">
      <c r="B33" s="53"/>
      <c r="C33" s="37" t="str">
        <f t="shared" si="2"/>
        <v>Clear Creek-Amana</v>
      </c>
      <c r="D33" s="37"/>
      <c r="E33" s="66">
        <f t="shared" si="0"/>
        <v>2919.8</v>
      </c>
      <c r="F33" s="66"/>
      <c r="G33" s="56">
        <f t="shared" si="1"/>
        <v>7636</v>
      </c>
      <c r="H33" s="56"/>
      <c r="I33" s="56">
        <f t="shared" si="3"/>
        <v>1</v>
      </c>
      <c r="J33" s="67"/>
      <c r="K33" s="47"/>
      <c r="L33" s="47"/>
    </row>
    <row r="34" spans="2:12" x14ac:dyDescent="0.25">
      <c r="B34" s="53"/>
      <c r="C34" s="68" t="str">
        <f t="shared" si="2"/>
        <v>Lewis Central</v>
      </c>
      <c r="D34" s="68"/>
      <c r="E34" s="69">
        <f t="shared" si="0"/>
        <v>2958</v>
      </c>
      <c r="F34" s="69"/>
      <c r="G34" s="70">
        <f t="shared" si="1"/>
        <v>7635</v>
      </c>
      <c r="H34" s="70"/>
      <c r="I34" s="70">
        <f t="shared" si="3"/>
        <v>0</v>
      </c>
      <c r="J34" s="67"/>
      <c r="K34" s="47"/>
      <c r="L34" s="47"/>
    </row>
    <row r="35" spans="2:12" x14ac:dyDescent="0.25">
      <c r="B35" s="53"/>
      <c r="C35" s="37" t="str">
        <f t="shared" si="2"/>
        <v>Burlington</v>
      </c>
      <c r="D35" s="37"/>
      <c r="E35" s="66">
        <f t="shared" si="0"/>
        <v>3213.7</v>
      </c>
      <c r="F35" s="66"/>
      <c r="G35" s="56">
        <f t="shared" si="1"/>
        <v>7635</v>
      </c>
      <c r="H35" s="56"/>
      <c r="I35" s="56">
        <f t="shared" si="3"/>
        <v>0</v>
      </c>
      <c r="J35" s="67"/>
      <c r="K35" s="47"/>
      <c r="L35" s="47"/>
    </row>
    <row r="36" spans="2:12" ht="8.4" customHeight="1" thickBot="1" x14ac:dyDescent="0.3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5">
      <c r="C37" s="37"/>
      <c r="D37" s="37"/>
      <c r="E37" s="37"/>
      <c r="F37" s="37"/>
      <c r="G37" s="38"/>
      <c r="H37" s="38"/>
    </row>
    <row r="38" spans="2:12" x14ac:dyDescent="0.25">
      <c r="C38" s="39" t="s">
        <v>350</v>
      </c>
      <c r="D38" s="39"/>
      <c r="E38" s="37"/>
      <c r="F38" s="37"/>
      <c r="G38" s="38"/>
      <c r="H38" s="38"/>
    </row>
    <row r="39" spans="2:12" x14ac:dyDescent="0.25">
      <c r="C39" s="39" t="s">
        <v>351</v>
      </c>
      <c r="D39" s="39"/>
      <c r="E39" s="37"/>
      <c r="F39" s="37"/>
      <c r="G39" s="38"/>
      <c r="H39" s="38"/>
    </row>
    <row r="40" spans="2:12" x14ac:dyDescent="0.25">
      <c r="C40" s="39" t="s">
        <v>352</v>
      </c>
      <c r="D40" s="39"/>
      <c r="E40" s="37"/>
      <c r="F40" s="37"/>
      <c r="G40" s="38"/>
      <c r="H40" s="38"/>
    </row>
    <row r="41" spans="2:12" x14ac:dyDescent="0.25">
      <c r="C41" s="33" t="str">
        <f>Comp_DCPP!C41</f>
        <v>Updated 8/3/2023</v>
      </c>
    </row>
    <row r="53" spans="1:15" s="40" customFormat="1" hidden="1" x14ac:dyDescent="0.25"/>
    <row r="54" spans="1:15" s="40" customFormat="1" ht="13.8" hidden="1" thickBot="1" x14ac:dyDescent="0.3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5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5">
      <c r="A56" s="44"/>
      <c r="B56" s="44">
        <f>A4</f>
        <v>27</v>
      </c>
      <c r="C56" s="44" t="str">
        <f>C4</f>
        <v>Adel-Desoto-Minburn</v>
      </c>
      <c r="D56" s="44"/>
      <c r="E56" s="44">
        <f>VLOOKUP(B56,Dist_List!H:K,4,FALSE)</f>
        <v>42</v>
      </c>
      <c r="F56" s="44"/>
      <c r="G56" s="33">
        <f>IF($B56=0,"",(VLOOKUP($B56,Dist_List!H:J,3,FALSE)))</f>
        <v>2216.8000000000002</v>
      </c>
      <c r="H56" s="33"/>
      <c r="I56" s="33">
        <f>IF($B56=0,"",(VLOOKUP($B56,data_drop!$B:$G,5,FALSE)))</f>
        <v>7635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5">
      <c r="A57" s="42">
        <v>10</v>
      </c>
      <c r="B57" s="42">
        <f>IF(E57&gt;0,VLOOKUP(E57,Dist_List!K:M,3,FALSE),0)</f>
        <v>2322</v>
      </c>
      <c r="C57" s="42" t="str">
        <f>IF(B57&gt;0,VLOOKUP(B57,Dist_List!B:D,3,FALSE),"")</f>
        <v>Fort Madison</v>
      </c>
      <c r="D57" s="42"/>
      <c r="E57" s="42">
        <f>$E$56+A57</f>
        <v>52</v>
      </c>
      <c r="F57" s="42"/>
      <c r="G57" s="33">
        <f>IF($B57=0,"",(VLOOKUP($B57,Dist_List!H:J,3,FALSE)))</f>
        <v>1775.1</v>
      </c>
      <c r="H57" s="33"/>
      <c r="I57" s="33">
        <f>IF($B57=0,"",(VLOOKUP($B57,data_drop!$B:$G,5,FALSE)))</f>
        <v>7635</v>
      </c>
      <c r="K57" s="33">
        <f>IF($B57=0,"",(VLOOKUP($B57,data_drop!$B:$G,6,FALSE)))</f>
        <v>0</v>
      </c>
      <c r="L57" s="33"/>
      <c r="M57" s="33"/>
    </row>
    <row r="58" spans="1:15" s="40" customFormat="1" hidden="1" x14ac:dyDescent="0.25">
      <c r="A58" s="42">
        <v>9</v>
      </c>
      <c r="B58" s="42">
        <f>IF(E58&gt;0,VLOOKUP(E58,Dist_List!K:M,3,FALSE),0)</f>
        <v>4536</v>
      </c>
      <c r="C58" s="42" t="str">
        <f>IF(B58&gt;0,VLOOKUP(B58,Dist_List!B:D,3,FALSE),"")</f>
        <v>Mount Pleasant</v>
      </c>
      <c r="D58" s="42"/>
      <c r="E58" s="42">
        <f t="shared" ref="E58:E66" si="4">$E$56+A58</f>
        <v>51</v>
      </c>
      <c r="F58" s="42"/>
      <c r="G58" s="33">
        <f>IF($B58=0,"",(VLOOKUP($B58,Dist_List!H:J,3,FALSE)))</f>
        <v>1821.4</v>
      </c>
      <c r="H58" s="33"/>
      <c r="I58" s="33">
        <f>IF($B58=0,"",(VLOOKUP($B58,data_drop!$B:$G,5,FALSE)))</f>
        <v>7635</v>
      </c>
      <c r="K58" s="33">
        <f>IF($B58=0,"",(VLOOKUP($B58,data_drop!$B:$G,6,FALSE)))</f>
        <v>0</v>
      </c>
      <c r="L58" s="33"/>
      <c r="M58" s="33"/>
    </row>
    <row r="59" spans="1:15" s="40" customFormat="1" hidden="1" x14ac:dyDescent="0.25">
      <c r="A59" s="42">
        <v>8</v>
      </c>
      <c r="B59" s="42">
        <f>IF(E59&gt;0,VLOOKUP(E59,Dist_List!K:M,3,FALSE),0)</f>
        <v>472</v>
      </c>
      <c r="C59" s="42" t="str">
        <f>IF(B59&gt;0,VLOOKUP(B59,Dist_List!B:D,3,FALSE),"")</f>
        <v>Ballard</v>
      </c>
      <c r="D59" s="42"/>
      <c r="E59" s="42">
        <f t="shared" si="4"/>
        <v>50</v>
      </c>
      <c r="F59" s="42"/>
      <c r="G59" s="33">
        <f>IF($B59=0,"",(VLOOKUP($B59,Dist_List!H:J,3,FALSE)))</f>
        <v>1848.1</v>
      </c>
      <c r="H59" s="33"/>
      <c r="I59" s="33">
        <f>IF($B59=0,"",(VLOOKUP($B59,data_drop!$B:$G,5,FALSE)))</f>
        <v>7635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5">
      <c r="A60" s="42">
        <v>7</v>
      </c>
      <c r="B60" s="42">
        <f>IF(E60&gt;0,VLOOKUP(E60,Dist_List!K:M,3,FALSE),0)</f>
        <v>729</v>
      </c>
      <c r="C60" s="42" t="str">
        <f>IF(B60&gt;0,VLOOKUP(B60,Dist_List!B:D,3,FALSE),"")</f>
        <v>Boone</v>
      </c>
      <c r="D60" s="42"/>
      <c r="E60" s="42">
        <f t="shared" si="4"/>
        <v>49</v>
      </c>
      <c r="F60" s="42"/>
      <c r="G60" s="33">
        <f>IF($B60=0,"",(VLOOKUP($B60,Dist_List!H:J,3,FALSE)))</f>
        <v>1948.9</v>
      </c>
      <c r="H60" s="33"/>
      <c r="I60" s="33">
        <f>IF($B60=0,"",(VLOOKUP($B60,data_drop!$B:$G,5,FALSE)))</f>
        <v>7635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5">
      <c r="A61" s="42">
        <v>6</v>
      </c>
      <c r="B61" s="42">
        <f>IF(E61&gt;0,VLOOKUP(E61,Dist_List!K:M,3,FALSE),0)</f>
        <v>2511</v>
      </c>
      <c r="C61" s="42" t="str">
        <f>IF(B61&gt;0,VLOOKUP(B61,Dist_List!B:D,3,FALSE),"")</f>
        <v>Glenwood</v>
      </c>
      <c r="D61" s="42"/>
      <c r="E61" s="42">
        <f t="shared" si="4"/>
        <v>48</v>
      </c>
      <c r="F61" s="42"/>
      <c r="G61" s="33">
        <f>IF($B61=0,"",(VLOOKUP($B61,Dist_List!H:J,3,FALSE)))</f>
        <v>1952</v>
      </c>
      <c r="H61" s="33"/>
      <c r="I61" s="33">
        <f>IF($B61=0,"",(VLOOKUP($B61,data_drop!$B:$G,5,FALSE)))</f>
        <v>7635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5">
      <c r="A62" s="42">
        <v>5</v>
      </c>
      <c r="B62" s="42">
        <f>IF(E62&gt;0,VLOOKUP(E62,Dist_List!K:M,3,FALSE),0)</f>
        <v>5013</v>
      </c>
      <c r="C62" s="42" t="str">
        <f>IF(B62&gt;0,VLOOKUP(B62,Dist_List!B:D,3,FALSE),"")</f>
        <v>Oskaloosa</v>
      </c>
      <c r="D62" s="42"/>
      <c r="E62" s="42">
        <f t="shared" si="4"/>
        <v>47</v>
      </c>
      <c r="F62" s="42"/>
      <c r="G62" s="33">
        <f>IF($B62=0,"",(VLOOKUP($B62,Dist_List!H:J,3,FALSE)))</f>
        <v>2037.1</v>
      </c>
      <c r="H62" s="33"/>
      <c r="I62" s="33">
        <f>IF($B62=0,"",(VLOOKUP($B62,data_drop!$B:$G,5,FALSE)))</f>
        <v>7635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5">
      <c r="A63" s="42">
        <v>4</v>
      </c>
      <c r="B63" s="42">
        <f>IF(E63&gt;0,VLOOKUP(E63,Dist_List!K:M,3,FALSE),0)</f>
        <v>4779</v>
      </c>
      <c r="C63" s="42" t="str">
        <f>IF(B63&gt;0,VLOOKUP(B63,Dist_List!B:D,3,FALSE),"")</f>
        <v>North Polk</v>
      </c>
      <c r="D63" s="42"/>
      <c r="E63" s="42">
        <f t="shared" si="4"/>
        <v>46</v>
      </c>
      <c r="F63" s="42"/>
      <c r="G63" s="33">
        <f>IF($B63=0,"",(VLOOKUP($B63,Dist_List!H:J,3,FALSE)))</f>
        <v>2152.5</v>
      </c>
      <c r="H63" s="33"/>
      <c r="I63" s="33">
        <f>IF($B63=0,"",(VLOOKUP($B63,data_drop!$B:$G,5,FALSE)))</f>
        <v>7635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5">
      <c r="A64" s="42">
        <v>3</v>
      </c>
      <c r="B64" s="42">
        <f>IF(E64&gt;0,VLOOKUP(E64,Dist_List!K:M,3,FALSE),0)</f>
        <v>1701</v>
      </c>
      <c r="C64" s="42" t="str">
        <f>IF(B64&gt;0,VLOOKUP(B64,Dist_List!B:D,3,FALSE),"")</f>
        <v>Denison</v>
      </c>
      <c r="D64" s="42"/>
      <c r="E64" s="42">
        <f t="shared" si="4"/>
        <v>45</v>
      </c>
      <c r="F64" s="42"/>
      <c r="G64" s="33">
        <f>IF($B64=0,"",(VLOOKUP($B64,Dist_List!H:J,3,FALSE)))</f>
        <v>2166.5</v>
      </c>
      <c r="H64" s="33"/>
      <c r="I64" s="33">
        <f>IF($B64=0,"",(VLOOKUP($B64,data_drop!$B:$G,5,FALSE)))</f>
        <v>7635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5">
      <c r="A65" s="42">
        <v>2</v>
      </c>
      <c r="B65" s="42">
        <f>IF(E65&gt;0,VLOOKUP(E65,Dist_List!K:M,3,FALSE),0)</f>
        <v>6102</v>
      </c>
      <c r="C65" s="42" t="str">
        <f>IF(B65&gt;0,VLOOKUP(B65,Dist_List!B:D,3,FALSE),"")</f>
        <v>Spencer</v>
      </c>
      <c r="D65" s="42"/>
      <c r="E65" s="42">
        <f t="shared" si="4"/>
        <v>44</v>
      </c>
      <c r="F65" s="42"/>
      <c r="G65" s="33">
        <f>IF($B65=0,"",(VLOOKUP($B65,Dist_List!H:J,3,FALSE)))</f>
        <v>2167.3000000000002</v>
      </c>
      <c r="H65" s="33"/>
      <c r="I65" s="33">
        <f>IF($B65=0,"",(VLOOKUP($B65,data_drop!$B:$G,5,FALSE)))</f>
        <v>7635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5">
      <c r="A66" s="42">
        <v>1</v>
      </c>
      <c r="B66" s="42">
        <f>IF(E66&gt;0,VLOOKUP(E66,Dist_List!K:M,3,FALSE),0)</f>
        <v>3600</v>
      </c>
      <c r="C66" s="42" t="str">
        <f>IF(B66&gt;0,VLOOKUP(B66,Dist_List!B:D,3,FALSE),"")</f>
        <v>Le Mars</v>
      </c>
      <c r="D66" s="42"/>
      <c r="E66" s="42">
        <f t="shared" si="4"/>
        <v>43</v>
      </c>
      <c r="F66" s="42"/>
      <c r="G66" s="33">
        <f>IF($B66=0,"",(VLOOKUP($B66,Dist_List!H:J,3,FALSE)))</f>
        <v>2202.3000000000002</v>
      </c>
      <c r="H66" s="33"/>
      <c r="I66" s="33">
        <f>IF($B66=0,"",(VLOOKUP($B66,data_drop!$B:$G,5,FALSE)))</f>
        <v>7635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5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33">
        <f>IF($B67=0,"",(VLOOKUP($B67,Dist_List!H:J,3,FALSE)))</f>
        <v>2216.8000000000002</v>
      </c>
      <c r="H67" s="44"/>
      <c r="I67" s="44">
        <f>I56</f>
        <v>7635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5">
      <c r="A68" s="42">
        <v>1</v>
      </c>
      <c r="B68" s="42">
        <f>IF(E68&gt;0,VLOOKUP(E68,Dist_List!K:M,3,FALSE),0)</f>
        <v>981</v>
      </c>
      <c r="C68" s="42" t="str">
        <f>IF(B68&gt;0,VLOOKUP(B68,Dist_List!B:D,3,FALSE),"")</f>
        <v>Carlisle</v>
      </c>
      <c r="D68" s="42"/>
      <c r="E68" s="42">
        <f>$E$56-A68</f>
        <v>41</v>
      </c>
      <c r="F68" s="42"/>
      <c r="G68" s="33">
        <f>IF($B68=0,"",(VLOOKUP($B68,Dist_List!H:J,3,FALSE)))</f>
        <v>2249.6</v>
      </c>
      <c r="H68" s="33"/>
      <c r="I68" s="33">
        <f>IF($B68=0,"",(VLOOKUP($B68,data_drop!$B:$G,5,FALSE)))</f>
        <v>7635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5">
      <c r="A69" s="42">
        <v>2</v>
      </c>
      <c r="B69" s="42">
        <f>IF(E69&gt;0,VLOOKUP(E69,Dist_List!K:M,3,FALSE),0)</f>
        <v>6840</v>
      </c>
      <c r="C69" s="42" t="str">
        <f>IF(B69&gt;0,VLOOKUP(B69,Dist_List!B:D,3,FALSE),"")</f>
        <v>Waverly-Shell Rock</v>
      </c>
      <c r="D69" s="42"/>
      <c r="E69" s="42">
        <f t="shared" ref="E69:E77" si="5">$E$56-A69</f>
        <v>40</v>
      </c>
      <c r="F69" s="42"/>
      <c r="G69" s="33">
        <f>IF($B69=0,"",(VLOOKUP($B69,Dist_List!H:J,3,FALSE)))</f>
        <v>2278.8000000000002</v>
      </c>
      <c r="H69" s="33"/>
      <c r="I69" s="33">
        <f>IF($B69=0,"",(VLOOKUP($B69,data_drop!$B:$G,5,FALSE)))</f>
        <v>7635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5">
      <c r="A70" s="42">
        <v>3</v>
      </c>
      <c r="B70" s="42">
        <f>IF(E70&gt;0,VLOOKUP(E70,Dist_List!K:M,3,FALSE),0)</f>
        <v>5166</v>
      </c>
      <c r="C70" s="42" t="str">
        <f>IF(B70&gt;0,VLOOKUP(B70,Dist_List!B:D,3,FALSE),"")</f>
        <v>Pella</v>
      </c>
      <c r="D70" s="42"/>
      <c r="E70" s="42">
        <f t="shared" si="5"/>
        <v>39</v>
      </c>
      <c r="F70" s="42"/>
      <c r="G70" s="33">
        <f>IF($B70=0,"",(VLOOKUP($B70,Dist_List!H:J,3,FALSE)))</f>
        <v>2388.5</v>
      </c>
      <c r="H70" s="33"/>
      <c r="I70" s="33">
        <f>IF($B70=0,"",(VLOOKUP($B70,data_drop!$B:$G,5,FALSE)))</f>
        <v>7635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5">
      <c r="A71" s="42">
        <v>4</v>
      </c>
      <c r="B71" s="42">
        <f>IF(E71&gt;0,VLOOKUP(E71,Dist_List!K:M,3,FALSE),0)</f>
        <v>4086</v>
      </c>
      <c r="C71" s="42" t="str">
        <f>IF(B71&gt;0,VLOOKUP(B71,Dist_List!B:D,3,FALSE),"")</f>
        <v>Marion</v>
      </c>
      <c r="D71" s="42"/>
      <c r="E71" s="42">
        <f t="shared" si="5"/>
        <v>38</v>
      </c>
      <c r="F71" s="42"/>
      <c r="G71" s="33">
        <f>IF($B71=0,"",(VLOOKUP($B71,Dist_List!H:J,3,FALSE)))</f>
        <v>2548.1</v>
      </c>
      <c r="H71" s="33"/>
      <c r="I71" s="33">
        <f>IF($B71=0,"",(VLOOKUP($B71,data_drop!$B:$G,5,FALSE)))</f>
        <v>7702</v>
      </c>
      <c r="K71" s="33">
        <f>IF($B71=0,"",(VLOOKUP($B71,data_drop!$B:$G,6,FALSE)))</f>
        <v>67</v>
      </c>
      <c r="L71" s="33"/>
      <c r="M71" s="33"/>
    </row>
    <row r="72" spans="1:15" s="40" customFormat="1" hidden="1" x14ac:dyDescent="0.25">
      <c r="A72" s="42">
        <v>5</v>
      </c>
      <c r="B72" s="42">
        <f>IF(E72&gt;0,VLOOKUP(E72,Dist_List!K:M,3,FALSE),0)</f>
        <v>720</v>
      </c>
      <c r="C72" s="42" t="str">
        <f>IF(B72&gt;0,VLOOKUP(B72,Dist_List!B:D,3,FALSE),"")</f>
        <v>Bondurant-Farrar</v>
      </c>
      <c r="D72" s="42"/>
      <c r="E72" s="42">
        <f t="shared" si="5"/>
        <v>37</v>
      </c>
      <c r="F72" s="42"/>
      <c r="G72" s="33">
        <f>IF($B72=0,"",(VLOOKUP($B72,Dist_List!H:J,3,FALSE)))</f>
        <v>2604.5</v>
      </c>
      <c r="H72" s="33"/>
      <c r="I72" s="33">
        <f>IF($B72=0,"",(VLOOKUP($B72,data_drop!$B:$G,5,FALSE)))</f>
        <v>7635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5">
      <c r="A73" s="42">
        <v>6</v>
      </c>
      <c r="B73" s="42">
        <f>IF(E73&gt;0,VLOOKUP(E73,Dist_List!K:M,3,FALSE),0)</f>
        <v>6219</v>
      </c>
      <c r="C73" s="42" t="str">
        <f>IF(B73&gt;0,VLOOKUP(B73,Dist_List!B:D,3,FALSE),"")</f>
        <v>Storm Lake</v>
      </c>
      <c r="D73" s="42"/>
      <c r="E73" s="42">
        <f t="shared" si="5"/>
        <v>36</v>
      </c>
      <c r="F73" s="42"/>
      <c r="G73" s="33">
        <f>IF($B73=0,"",(VLOOKUP($B73,Dist_List!H:J,3,FALSE)))</f>
        <v>2712.3</v>
      </c>
      <c r="H73" s="33"/>
      <c r="I73" s="33">
        <f>IF($B73=0,"",(VLOOKUP($B73,data_drop!$B:$G,5,FALSE)))</f>
        <v>7635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5">
      <c r="A74" s="42">
        <v>7</v>
      </c>
      <c r="B74" s="42">
        <f>IF(E74&gt;0,VLOOKUP(E74,Dist_List!K:M,3,FALSE),0)</f>
        <v>4725</v>
      </c>
      <c r="C74" s="42" t="str">
        <f>IF(B74&gt;0,VLOOKUP(B74,Dist_List!B:D,3,FALSE),"")</f>
        <v>Newton</v>
      </c>
      <c r="D74" s="42"/>
      <c r="E74" s="42">
        <f t="shared" si="5"/>
        <v>35</v>
      </c>
      <c r="F74" s="42"/>
      <c r="G74" s="33">
        <f>IF($B74=0,"",(VLOOKUP($B74,Dist_List!H:J,3,FALSE)))</f>
        <v>2751.5</v>
      </c>
      <c r="H74" s="33"/>
      <c r="I74" s="33">
        <f>IF($B74=0,"",(VLOOKUP($B74,data_drop!$B:$G,5,FALSE)))</f>
        <v>7635</v>
      </c>
      <c r="K74" s="33">
        <f>IF($B74=0,"",(VLOOKUP($B74,data_drop!$B:$G,6,FALSE)))</f>
        <v>0</v>
      </c>
      <c r="L74" s="33"/>
      <c r="M74" s="33"/>
    </row>
    <row r="75" spans="1:15" s="40" customFormat="1" hidden="1" x14ac:dyDescent="0.25">
      <c r="A75" s="42">
        <v>8</v>
      </c>
      <c r="B75" s="42">
        <f>IF(E75&gt;0,VLOOKUP(E75,Dist_List!K:M,3,FALSE),0)</f>
        <v>1221</v>
      </c>
      <c r="C75" s="42" t="str">
        <f>IF(B75&gt;0,VLOOKUP(B75,Dist_List!B:D,3,FALSE),"")</f>
        <v>Clear Creek-Amana</v>
      </c>
      <c r="D75" s="42"/>
      <c r="E75" s="42">
        <f t="shared" si="5"/>
        <v>34</v>
      </c>
      <c r="F75" s="42"/>
      <c r="G75" s="33">
        <f>IF($B75=0,"",(VLOOKUP($B75,Dist_List!H:J,3,FALSE)))</f>
        <v>2919.8</v>
      </c>
      <c r="H75" s="33"/>
      <c r="I75" s="33">
        <f>IF($B75=0,"",(VLOOKUP($B75,data_drop!$B:$G,5,FALSE)))</f>
        <v>7636</v>
      </c>
      <c r="K75" s="33">
        <f>IF($B75=0,"",(VLOOKUP($B75,data_drop!$B:$G,6,FALSE)))</f>
        <v>1</v>
      </c>
      <c r="L75" s="33"/>
      <c r="M75" s="33"/>
    </row>
    <row r="76" spans="1:15" s="40" customFormat="1" hidden="1" x14ac:dyDescent="0.25">
      <c r="A76" s="42">
        <v>9</v>
      </c>
      <c r="B76" s="42">
        <f>IF(E76&gt;0,VLOOKUP(E76,Dist_List!K:M,3,FALSE),0)</f>
        <v>3645</v>
      </c>
      <c r="C76" s="42" t="str">
        <f>IF(B76&gt;0,VLOOKUP(B76,Dist_List!B:D,3,FALSE),"")</f>
        <v>Lewis Central</v>
      </c>
      <c r="D76" s="42"/>
      <c r="E76" s="42">
        <f t="shared" si="5"/>
        <v>33</v>
      </c>
      <c r="F76" s="42"/>
      <c r="G76" s="33">
        <f>IF($B76=0,"",(VLOOKUP($B76,Dist_List!H:J,3,FALSE)))</f>
        <v>2958</v>
      </c>
      <c r="H76" s="33"/>
      <c r="I76" s="33">
        <f>IF($B76=0,"",(VLOOKUP($B76,data_drop!$B:$G,5,FALSE)))</f>
        <v>7635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5">
      <c r="A77" s="42">
        <v>10</v>
      </c>
      <c r="B77" s="42">
        <f>IF(E77&gt;0,VLOOKUP(E77,Dist_List!K:M,3,FALSE),0)</f>
        <v>882</v>
      </c>
      <c r="C77" s="42" t="str">
        <f>IF(B77&gt;0,VLOOKUP(B77,Dist_List!B:D,3,FALSE),"")</f>
        <v>Burlington</v>
      </c>
      <c r="D77" s="42"/>
      <c r="E77" s="42">
        <f t="shared" si="5"/>
        <v>32</v>
      </c>
      <c r="F77" s="42"/>
      <c r="G77" s="33">
        <f>IF($B77=0,"",(VLOOKUP($B77,Dist_List!H:J,3,FALSE)))</f>
        <v>3213.7</v>
      </c>
      <c r="H77" s="33"/>
      <c r="I77" s="33">
        <f>IF($B77=0,"",(VLOOKUP($B77,data_drop!$B:$G,5,FALSE)))</f>
        <v>7635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6" x14ac:dyDescent="0.3">
      <c r="C80" s="137"/>
      <c r="D80" s="137"/>
      <c r="E80" s="138"/>
      <c r="F80" s="138"/>
      <c r="G80" s="138"/>
      <c r="H80" s="138"/>
      <c r="I80" s="138"/>
      <c r="J80" s="139"/>
      <c r="K80" s="140"/>
    </row>
    <row r="82" spans="3:11" x14ac:dyDescent="0.25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5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13:I13"/>
    <mergeCell ref="C80:I80"/>
    <mergeCell ref="J80:K80"/>
  </mergeCells>
  <dataValidations count="1">
    <dataValidation type="list" allowBlank="1" showInputMessage="1" showErrorMessage="1" sqref="C4" xr:uid="{CA1FFEF2-19BD-4A91-95A7-B5B8B12141D9}">
      <formula1>Dist_List</formula1>
    </dataValidation>
  </dataValidations>
  <hyperlinks>
    <hyperlink ref="K3:L3" location="Issue_Home!A1" display="Return to Issue Home Page" xr:uid="{A49BD3CB-6D0B-445B-89F2-743658EFD1C4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workbookViewId="0">
      <selection activeCell="B13" sqref="B13:B34"/>
    </sheetView>
  </sheetViews>
  <sheetFormatPr defaultRowHeight="14.4" x14ac:dyDescent="0.3"/>
  <sheetData>
    <row r="1" spans="1:2" x14ac:dyDescent="0.3">
      <c r="A1" t="s">
        <v>505</v>
      </c>
    </row>
    <row r="3" spans="1:2" x14ac:dyDescent="0.3">
      <c r="A3" t="s">
        <v>601</v>
      </c>
    </row>
    <row r="5" spans="1:2" x14ac:dyDescent="0.3">
      <c r="A5" t="s">
        <v>578</v>
      </c>
    </row>
    <row r="6" spans="1:2" x14ac:dyDescent="0.3">
      <c r="B6" t="s">
        <v>579</v>
      </c>
    </row>
    <row r="9" spans="1:2" x14ac:dyDescent="0.3">
      <c r="A9" t="s">
        <v>580</v>
      </c>
    </row>
    <row r="13" spans="1:2" x14ac:dyDescent="0.3">
      <c r="B13" t="s">
        <v>602</v>
      </c>
    </row>
    <row r="14" spans="1:2" x14ac:dyDescent="0.3">
      <c r="B14" t="s">
        <v>603</v>
      </c>
    </row>
    <row r="15" spans="1:2" x14ac:dyDescent="0.3">
      <c r="B15" t="s">
        <v>604</v>
      </c>
    </row>
    <row r="16" spans="1:2" x14ac:dyDescent="0.3">
      <c r="B16" t="s">
        <v>605</v>
      </c>
    </row>
    <row r="17" spans="2:2" x14ac:dyDescent="0.3">
      <c r="B17" t="s">
        <v>606</v>
      </c>
    </row>
    <row r="18" spans="2:2" x14ac:dyDescent="0.3">
      <c r="B18" t="s">
        <v>605</v>
      </c>
    </row>
    <row r="21" spans="2:2" x14ac:dyDescent="0.3">
      <c r="B21" t="s">
        <v>607</v>
      </c>
    </row>
    <row r="22" spans="2:2" x14ac:dyDescent="0.3">
      <c r="B22" t="s">
        <v>608</v>
      </c>
    </row>
    <row r="23" spans="2:2" x14ac:dyDescent="0.3">
      <c r="B23" t="s">
        <v>609</v>
      </c>
    </row>
    <row r="24" spans="2:2" x14ac:dyDescent="0.3">
      <c r="B24" t="s">
        <v>610</v>
      </c>
    </row>
    <row r="25" spans="2:2" x14ac:dyDescent="0.3">
      <c r="B25" t="s">
        <v>606</v>
      </c>
    </row>
    <row r="26" spans="2:2" x14ac:dyDescent="0.3">
      <c r="B26" t="s">
        <v>605</v>
      </c>
    </row>
    <row r="29" spans="2:2" x14ac:dyDescent="0.3">
      <c r="B29" t="s">
        <v>611</v>
      </c>
    </row>
    <row r="30" spans="2:2" x14ac:dyDescent="0.3">
      <c r="B30" t="s">
        <v>612</v>
      </c>
    </row>
    <row r="31" spans="2:2" x14ac:dyDescent="0.3">
      <c r="B31" t="s">
        <v>613</v>
      </c>
    </row>
    <row r="32" spans="2:2" x14ac:dyDescent="0.3">
      <c r="B32" t="s">
        <v>605</v>
      </c>
    </row>
    <row r="33" spans="2:2" x14ac:dyDescent="0.3">
      <c r="B33" t="s">
        <v>614</v>
      </c>
    </row>
    <row r="34" spans="2:2" x14ac:dyDescent="0.3">
      <c r="B34" t="s">
        <v>605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39"/>
  <sheetViews>
    <sheetView topLeftCell="B1" workbookViewId="0"/>
  </sheetViews>
  <sheetFormatPr defaultRowHeight="14.4" x14ac:dyDescent="0.3"/>
  <cols>
    <col min="1" max="1" width="0" hidden="1" customWidth="1"/>
    <col min="2" max="2" width="31" bestFit="1" customWidth="1"/>
    <col min="3" max="3" width="2.109375" customWidth="1"/>
    <col min="4" max="4" width="16" customWidth="1"/>
    <col min="5" max="5" width="2.109375" customWidth="1"/>
    <col min="6" max="6" width="18.33203125" customWidth="1"/>
    <col min="7" max="7" width="1.5546875" customWidth="1"/>
    <col min="8" max="8" width="17.5546875" bestFit="1" customWidth="1"/>
    <col min="9" max="9" width="1.88671875" customWidth="1"/>
    <col min="10" max="10" width="19.33203125" customWidth="1"/>
  </cols>
  <sheetData>
    <row r="1" spans="1:10" ht="15.6" x14ac:dyDescent="0.3">
      <c r="B1" s="143" t="s">
        <v>618</v>
      </c>
      <c r="C1" s="143"/>
      <c r="D1" s="143"/>
      <c r="E1" s="143"/>
      <c r="F1" s="143"/>
      <c r="G1" s="143"/>
      <c r="H1" s="143"/>
      <c r="I1" s="143"/>
      <c r="J1" s="143"/>
    </row>
    <row r="2" spans="1:10" ht="7.2" customHeight="1" x14ac:dyDescent="0.3">
      <c r="B2" s="89"/>
      <c r="C2" s="89"/>
      <c r="D2" s="89"/>
      <c r="E2" s="89"/>
      <c r="F2" s="89"/>
      <c r="G2" s="89"/>
      <c r="H2" s="89"/>
      <c r="I2" s="89"/>
      <c r="J2" s="89"/>
    </row>
    <row r="3" spans="1:10" ht="12" customHeight="1" x14ac:dyDescent="0.3">
      <c r="B3" s="136" t="s">
        <v>361</v>
      </c>
      <c r="C3" s="136"/>
      <c r="D3" s="136"/>
    </row>
    <row r="4" spans="1:10" s="78" customFormat="1" ht="43.2" x14ac:dyDescent="0.3">
      <c r="A4" s="78" t="s">
        <v>362</v>
      </c>
      <c r="B4" s="84" t="s">
        <v>354</v>
      </c>
      <c r="C4" s="85"/>
      <c r="D4" s="84" t="s">
        <v>619</v>
      </c>
      <c r="E4" s="85"/>
      <c r="F4" s="84" t="s">
        <v>363</v>
      </c>
      <c r="G4" s="85"/>
      <c r="H4" s="84" t="s">
        <v>365</v>
      </c>
      <c r="I4" s="85"/>
      <c r="J4" s="84" t="s">
        <v>364</v>
      </c>
    </row>
    <row r="5" spans="1:10" x14ac:dyDescent="0.3">
      <c r="A5">
        <f>data_drop!B2</f>
        <v>9</v>
      </c>
      <c r="B5" s="5" t="str">
        <f>data_drop!C2</f>
        <v>AGWSR</v>
      </c>
      <c r="D5" s="80">
        <f>VLOOKUP(All_Districts!A5,Dist_List!B:E,4,FALSE)</f>
        <v>686.4</v>
      </c>
      <c r="F5" s="79">
        <f>data_drop!F2</f>
        <v>7710</v>
      </c>
      <c r="G5" s="79"/>
      <c r="H5" s="79">
        <f>data_drop!E2</f>
        <v>7635</v>
      </c>
      <c r="I5" s="79"/>
      <c r="J5" s="79">
        <f>data_drop!G2</f>
        <v>75</v>
      </c>
    </row>
    <row r="6" spans="1:10" x14ac:dyDescent="0.3">
      <c r="A6">
        <f>data_drop!B3</f>
        <v>18</v>
      </c>
      <c r="B6" s="5" t="str">
        <f>data_drop!C3</f>
        <v>Adair-Casey</v>
      </c>
      <c r="D6" s="80">
        <f>VLOOKUP(All_Districts!A6,Dist_List!B:E,4,FALSE)</f>
        <v>306.3</v>
      </c>
      <c r="F6" s="79">
        <f>data_drop!F3</f>
        <v>7635</v>
      </c>
      <c r="G6" s="79"/>
      <c r="H6" s="79">
        <f>data_drop!E3</f>
        <v>7635</v>
      </c>
      <c r="I6" s="79"/>
      <c r="J6" s="79">
        <f>data_drop!G3</f>
        <v>0</v>
      </c>
    </row>
    <row r="7" spans="1:10" x14ac:dyDescent="0.3">
      <c r="A7">
        <f>data_drop!B4</f>
        <v>27</v>
      </c>
      <c r="B7" s="5" t="str">
        <f>data_drop!C4</f>
        <v>Adel-Desoto-Minburn</v>
      </c>
      <c r="D7" s="80">
        <f>VLOOKUP(All_Districts!A7,Dist_List!B:E,4,FALSE)</f>
        <v>2130.9</v>
      </c>
      <c r="F7" s="79">
        <f>data_drop!F4</f>
        <v>7635</v>
      </c>
      <c r="G7" s="79"/>
      <c r="H7" s="79">
        <f>data_drop!E4</f>
        <v>7635</v>
      </c>
      <c r="I7" s="79"/>
      <c r="J7" s="79">
        <f>data_drop!G4</f>
        <v>0</v>
      </c>
    </row>
    <row r="8" spans="1:10" x14ac:dyDescent="0.3">
      <c r="A8">
        <f>data_drop!B5</f>
        <v>63</v>
      </c>
      <c r="B8" s="5" t="str">
        <f>data_drop!C5</f>
        <v>Akron-Westfield</v>
      </c>
      <c r="D8" s="80">
        <f>VLOOKUP(All_Districts!A8,Dist_List!B:E,4,FALSE)</f>
        <v>555.20000000000005</v>
      </c>
      <c r="F8" s="79">
        <f>data_drop!F5</f>
        <v>7651</v>
      </c>
      <c r="G8" s="79"/>
      <c r="H8" s="79">
        <f>data_drop!E5</f>
        <v>7635</v>
      </c>
      <c r="I8" s="79"/>
      <c r="J8" s="79">
        <f>data_drop!G5</f>
        <v>16</v>
      </c>
    </row>
    <row r="9" spans="1:10" x14ac:dyDescent="0.3">
      <c r="A9" s="7">
        <f>data_drop!B6</f>
        <v>72</v>
      </c>
      <c r="B9" s="8" t="str">
        <f>data_drop!C6</f>
        <v>Albert City-Truesdale</v>
      </c>
      <c r="C9" s="7"/>
      <c r="D9" s="81">
        <f>VLOOKUP(All_Districts!A9,Dist_List!B:E,4,FALSE)</f>
        <v>209.6</v>
      </c>
      <c r="E9" s="7"/>
      <c r="F9" s="82">
        <f>data_drop!F6</f>
        <v>7681</v>
      </c>
      <c r="G9" s="82"/>
      <c r="H9" s="82">
        <f>data_drop!E6</f>
        <v>7635</v>
      </c>
      <c r="I9" s="82"/>
      <c r="J9" s="82">
        <f>data_drop!G6</f>
        <v>46</v>
      </c>
    </row>
    <row r="10" spans="1:10" x14ac:dyDescent="0.3">
      <c r="A10">
        <f>data_drop!B7</f>
        <v>81</v>
      </c>
      <c r="B10" s="5" t="str">
        <f>data_drop!C7</f>
        <v>Albia</v>
      </c>
      <c r="D10" s="80">
        <f>VLOOKUP(All_Districts!A10,Dist_List!B:E,4,FALSE)</f>
        <v>1099.4000000000001</v>
      </c>
      <c r="F10" s="79">
        <f>data_drop!F7</f>
        <v>7635</v>
      </c>
      <c r="G10" s="79"/>
      <c r="H10" s="79">
        <f>data_drop!E7</f>
        <v>7635</v>
      </c>
      <c r="I10" s="79"/>
      <c r="J10" s="79">
        <f>data_drop!G7</f>
        <v>0</v>
      </c>
    </row>
    <row r="11" spans="1:10" x14ac:dyDescent="0.3">
      <c r="A11">
        <f>data_drop!B8</f>
        <v>99</v>
      </c>
      <c r="B11" s="5" t="str">
        <f>data_drop!C8</f>
        <v>Alburnett</v>
      </c>
      <c r="D11" s="80">
        <f>VLOOKUP(All_Districts!A11,Dist_List!B:E,4,FALSE)</f>
        <v>526.5</v>
      </c>
      <c r="F11" s="79">
        <f>data_drop!F8</f>
        <v>7635</v>
      </c>
      <c r="G11" s="79"/>
      <c r="H11" s="79">
        <f>data_drop!E8</f>
        <v>7635</v>
      </c>
      <c r="I11" s="79"/>
      <c r="J11" s="79">
        <f>data_drop!G8</f>
        <v>0</v>
      </c>
    </row>
    <row r="12" spans="1:10" x14ac:dyDescent="0.3">
      <c r="A12">
        <f>data_drop!B9</f>
        <v>108</v>
      </c>
      <c r="B12" s="5" t="str">
        <f>data_drop!C9</f>
        <v>Alden</v>
      </c>
      <c r="D12" s="80">
        <f>VLOOKUP(All_Districts!A12,Dist_List!B:E,4,FALSE)</f>
        <v>273.7</v>
      </c>
      <c r="F12" s="79">
        <f>data_drop!F9</f>
        <v>7635</v>
      </c>
      <c r="G12" s="79"/>
      <c r="H12" s="79">
        <f>data_drop!E9</f>
        <v>7635</v>
      </c>
      <c r="I12" s="79"/>
      <c r="J12" s="79">
        <f>data_drop!G9</f>
        <v>0</v>
      </c>
    </row>
    <row r="13" spans="1:10" x14ac:dyDescent="0.3">
      <c r="A13">
        <f>data_drop!B10</f>
        <v>126</v>
      </c>
      <c r="B13" s="5" t="str">
        <f>data_drop!C10</f>
        <v>Algona</v>
      </c>
      <c r="D13" s="80">
        <f>VLOOKUP(All_Districts!A13,Dist_List!B:E,4,FALSE)</f>
        <v>1446.4</v>
      </c>
      <c r="F13" s="79">
        <f>data_drop!F10</f>
        <v>7649</v>
      </c>
      <c r="G13" s="79"/>
      <c r="H13" s="79">
        <f>data_drop!E10</f>
        <v>7635</v>
      </c>
      <c r="I13" s="79"/>
      <c r="J13" s="79">
        <f>data_drop!G10</f>
        <v>14</v>
      </c>
    </row>
    <row r="14" spans="1:10" x14ac:dyDescent="0.3">
      <c r="A14" s="7">
        <f>data_drop!B11</f>
        <v>135</v>
      </c>
      <c r="B14" s="8" t="str">
        <f>data_drop!C11</f>
        <v>Allamakee</v>
      </c>
      <c r="C14" s="7"/>
      <c r="D14" s="81">
        <f>VLOOKUP(All_Districts!A14,Dist_List!B:E,4,FALSE)</f>
        <v>1087.4000000000001</v>
      </c>
      <c r="E14" s="7"/>
      <c r="F14" s="82">
        <f>data_drop!F11</f>
        <v>7682</v>
      </c>
      <c r="G14" s="82"/>
      <c r="H14" s="82">
        <f>data_drop!E11</f>
        <v>7635</v>
      </c>
      <c r="I14" s="82"/>
      <c r="J14" s="82">
        <f>data_drop!G11</f>
        <v>47</v>
      </c>
    </row>
    <row r="15" spans="1:10" x14ac:dyDescent="0.3">
      <c r="A15">
        <f>data_drop!B12</f>
        <v>153</v>
      </c>
      <c r="B15" s="5" t="str">
        <f>data_drop!C12</f>
        <v>North Butler</v>
      </c>
      <c r="D15" s="80">
        <f>VLOOKUP(All_Districts!A15,Dist_List!B:E,4,FALSE)</f>
        <v>536.6</v>
      </c>
      <c r="F15" s="79">
        <f>data_drop!F12</f>
        <v>7687</v>
      </c>
      <c r="G15" s="79"/>
      <c r="H15" s="79">
        <f>data_drop!E12</f>
        <v>7635</v>
      </c>
      <c r="I15" s="79"/>
      <c r="J15" s="79">
        <f>data_drop!G12</f>
        <v>52</v>
      </c>
    </row>
    <row r="16" spans="1:10" x14ac:dyDescent="0.3">
      <c r="A16">
        <f>data_drop!B13</f>
        <v>171</v>
      </c>
      <c r="B16" s="5" t="str">
        <f>data_drop!C13</f>
        <v>Alta-Aurelia</v>
      </c>
      <c r="D16" s="80">
        <f>VLOOKUP(All_Districts!A16,Dist_List!B:E,4,FALSE)</f>
        <v>872.8</v>
      </c>
      <c r="F16" s="79">
        <f>data_drop!F13</f>
        <v>7635</v>
      </c>
      <c r="G16" s="79"/>
      <c r="H16" s="79">
        <f>data_drop!E13</f>
        <v>7635</v>
      </c>
      <c r="I16" s="79"/>
      <c r="J16" s="79">
        <f>data_drop!G13</f>
        <v>0</v>
      </c>
    </row>
    <row r="17" spans="1:10" x14ac:dyDescent="0.3">
      <c r="A17">
        <f>data_drop!B14</f>
        <v>225</v>
      </c>
      <c r="B17" s="5" t="str">
        <f>data_drop!C14</f>
        <v>Ames</v>
      </c>
      <c r="D17" s="80">
        <f>VLOOKUP(All_Districts!A17,Dist_List!B:E,4,FALSE)</f>
        <v>4439.6000000000004</v>
      </c>
      <c r="F17" s="79">
        <f>data_drop!F14</f>
        <v>7690</v>
      </c>
      <c r="G17" s="79"/>
      <c r="H17" s="79">
        <f>data_drop!E14</f>
        <v>7635</v>
      </c>
      <c r="I17" s="79"/>
      <c r="J17" s="79">
        <f>data_drop!G14</f>
        <v>55</v>
      </c>
    </row>
    <row r="18" spans="1:10" x14ac:dyDescent="0.3">
      <c r="A18">
        <f>data_drop!B15</f>
        <v>234</v>
      </c>
      <c r="B18" s="5" t="str">
        <f>data_drop!C15</f>
        <v>Anamosa</v>
      </c>
      <c r="D18" s="80">
        <f>VLOOKUP(All_Districts!A18,Dist_List!B:E,4,FALSE)</f>
        <v>1256.0999999999999</v>
      </c>
      <c r="F18" s="79">
        <f>data_drop!F15</f>
        <v>7635</v>
      </c>
      <c r="G18" s="79"/>
      <c r="H18" s="79">
        <f>data_drop!E15</f>
        <v>7635</v>
      </c>
      <c r="I18" s="79"/>
      <c r="J18" s="79">
        <f>data_drop!G15</f>
        <v>0</v>
      </c>
    </row>
    <row r="19" spans="1:10" x14ac:dyDescent="0.3">
      <c r="A19" s="7">
        <f>data_drop!B16</f>
        <v>243</v>
      </c>
      <c r="B19" s="8" t="str">
        <f>data_drop!C16</f>
        <v>Andrew</v>
      </c>
      <c r="C19" s="7"/>
      <c r="D19" s="81">
        <f>VLOOKUP(All_Districts!A19,Dist_List!B:E,4,FALSE)</f>
        <v>233</v>
      </c>
      <c r="E19" s="7"/>
      <c r="F19" s="82">
        <f>data_drop!F16</f>
        <v>7665</v>
      </c>
      <c r="G19" s="82"/>
      <c r="H19" s="82">
        <f>data_drop!E16</f>
        <v>7635</v>
      </c>
      <c r="I19" s="82"/>
      <c r="J19" s="82">
        <f>data_drop!G16</f>
        <v>30</v>
      </c>
    </row>
    <row r="20" spans="1:10" x14ac:dyDescent="0.3">
      <c r="A20">
        <f>data_drop!B17</f>
        <v>261</v>
      </c>
      <c r="B20" s="5" t="str">
        <f>data_drop!C17</f>
        <v>Ankeny</v>
      </c>
      <c r="D20" s="80">
        <f>VLOOKUP(All_Districts!A20,Dist_List!B:E,4,FALSE)</f>
        <v>12671.4</v>
      </c>
      <c r="F20" s="79">
        <f>data_drop!F17</f>
        <v>7635</v>
      </c>
      <c r="G20" s="79"/>
      <c r="H20" s="79">
        <f>data_drop!E17</f>
        <v>7635</v>
      </c>
      <c r="I20" s="79"/>
      <c r="J20" s="79">
        <f>data_drop!G17</f>
        <v>0</v>
      </c>
    </row>
    <row r="21" spans="1:10" x14ac:dyDescent="0.3">
      <c r="A21">
        <f>data_drop!B18</f>
        <v>279</v>
      </c>
      <c r="B21" s="5" t="str">
        <f>data_drop!C18</f>
        <v>Aplington-Parkersburg</v>
      </c>
      <c r="D21" s="80">
        <f>VLOOKUP(All_Districts!A21,Dist_List!B:E,4,FALSE)</f>
        <v>813.2</v>
      </c>
      <c r="F21" s="79">
        <f>data_drop!F18</f>
        <v>7635</v>
      </c>
      <c r="G21" s="79"/>
      <c r="H21" s="79">
        <f>data_drop!E18</f>
        <v>7635</v>
      </c>
      <c r="I21" s="79"/>
      <c r="J21" s="79">
        <f>data_drop!G18</f>
        <v>0</v>
      </c>
    </row>
    <row r="22" spans="1:10" x14ac:dyDescent="0.3">
      <c r="A22">
        <f>data_drop!B19</f>
        <v>333</v>
      </c>
      <c r="B22" s="5" t="str">
        <f>data_drop!C19</f>
        <v>North Union</v>
      </c>
      <c r="D22" s="80">
        <f>VLOOKUP(All_Districts!A22,Dist_List!B:E,4,FALSE)</f>
        <v>402</v>
      </c>
      <c r="F22" s="79">
        <f>data_drop!F19</f>
        <v>7670</v>
      </c>
      <c r="G22" s="79"/>
      <c r="H22" s="79">
        <f>data_drop!E19</f>
        <v>7635</v>
      </c>
      <c r="I22" s="79"/>
      <c r="J22" s="79">
        <f>data_drop!G19</f>
        <v>35</v>
      </c>
    </row>
    <row r="23" spans="1:10" x14ac:dyDescent="0.3">
      <c r="A23">
        <f>data_drop!B20</f>
        <v>355</v>
      </c>
      <c r="B23" s="5" t="str">
        <f>data_drop!C20</f>
        <v>Ar-We-Va</v>
      </c>
      <c r="D23" s="80">
        <f>VLOOKUP(All_Districts!A23,Dist_List!B:E,4,FALSE)</f>
        <v>276.2</v>
      </c>
      <c r="F23" s="79">
        <f>data_drop!F20</f>
        <v>7635</v>
      </c>
      <c r="G23" s="79"/>
      <c r="H23" s="79">
        <f>data_drop!E20</f>
        <v>7635</v>
      </c>
      <c r="I23" s="79"/>
      <c r="J23" s="79">
        <f>data_drop!G20</f>
        <v>0</v>
      </c>
    </row>
    <row r="24" spans="1:10" x14ac:dyDescent="0.3">
      <c r="A24" s="7">
        <f>data_drop!B21</f>
        <v>387</v>
      </c>
      <c r="B24" s="8" t="str">
        <f>data_drop!C21</f>
        <v>Atlantic</v>
      </c>
      <c r="C24" s="7"/>
      <c r="D24" s="81">
        <f>VLOOKUP(All_Districts!A24,Dist_List!B:E,4,FALSE)</f>
        <v>1401.9</v>
      </c>
      <c r="E24" s="7"/>
      <c r="F24" s="82">
        <f>data_drop!F21</f>
        <v>7635</v>
      </c>
      <c r="G24" s="82"/>
      <c r="H24" s="82">
        <f>data_drop!E21</f>
        <v>7635</v>
      </c>
      <c r="I24" s="82"/>
      <c r="J24" s="82">
        <f>data_drop!G21</f>
        <v>0</v>
      </c>
    </row>
    <row r="25" spans="1:10" x14ac:dyDescent="0.3">
      <c r="A25">
        <f>data_drop!B22</f>
        <v>414</v>
      </c>
      <c r="B25" s="5" t="str">
        <f>data_drop!C22</f>
        <v>Audubon</v>
      </c>
      <c r="D25" s="80">
        <f>VLOOKUP(All_Districts!A25,Dist_List!B:E,4,FALSE)</f>
        <v>510.6</v>
      </c>
      <c r="F25" s="79">
        <f>data_drop!F22</f>
        <v>7679</v>
      </c>
      <c r="G25" s="79"/>
      <c r="H25" s="79">
        <f>data_drop!E22</f>
        <v>7635</v>
      </c>
      <c r="I25" s="79"/>
      <c r="J25" s="79">
        <f>data_drop!G22</f>
        <v>44</v>
      </c>
    </row>
    <row r="26" spans="1:10" x14ac:dyDescent="0.3">
      <c r="A26">
        <f>data_drop!B23</f>
        <v>441</v>
      </c>
      <c r="B26" s="5" t="str">
        <f>data_drop!C23</f>
        <v>AHSTW</v>
      </c>
      <c r="D26" s="80">
        <f>VLOOKUP(All_Districts!A26,Dist_List!B:E,4,FALSE)</f>
        <v>792.6</v>
      </c>
      <c r="F26" s="79">
        <f>data_drop!F23</f>
        <v>7645</v>
      </c>
      <c r="G26" s="79"/>
      <c r="H26" s="79">
        <f>data_drop!E23</f>
        <v>7635</v>
      </c>
      <c r="I26" s="79"/>
      <c r="J26" s="79">
        <f>data_drop!G23</f>
        <v>10</v>
      </c>
    </row>
    <row r="27" spans="1:10" x14ac:dyDescent="0.3">
      <c r="A27">
        <f>data_drop!B24</f>
        <v>472</v>
      </c>
      <c r="B27" s="5" t="str">
        <f>data_drop!C24</f>
        <v>Ballard</v>
      </c>
      <c r="D27" s="80">
        <f>VLOOKUP(All_Districts!A27,Dist_List!B:E,4,FALSE)</f>
        <v>1759.2</v>
      </c>
      <c r="F27" s="79">
        <f>data_drop!F24</f>
        <v>7635</v>
      </c>
      <c r="G27" s="79"/>
      <c r="H27" s="79">
        <f>data_drop!E24</f>
        <v>7635</v>
      </c>
      <c r="I27" s="79"/>
      <c r="J27" s="79">
        <f>data_drop!G24</f>
        <v>0</v>
      </c>
    </row>
    <row r="28" spans="1:10" x14ac:dyDescent="0.3">
      <c r="A28">
        <f>data_drop!B25</f>
        <v>513</v>
      </c>
      <c r="B28" s="5" t="str">
        <f>data_drop!C25</f>
        <v>Baxter</v>
      </c>
      <c r="D28" s="80">
        <f>VLOOKUP(All_Districts!A28,Dist_List!B:E,4,FALSE)</f>
        <v>360.7</v>
      </c>
      <c r="F28" s="79">
        <f>data_drop!F25</f>
        <v>7635</v>
      </c>
      <c r="G28" s="79"/>
      <c r="H28" s="79">
        <f>data_drop!E25</f>
        <v>7635</v>
      </c>
      <c r="I28" s="79"/>
      <c r="J28" s="79">
        <f>data_drop!G25</f>
        <v>0</v>
      </c>
    </row>
    <row r="29" spans="1:10" x14ac:dyDescent="0.3">
      <c r="A29" s="7">
        <f>data_drop!B26</f>
        <v>540</v>
      </c>
      <c r="B29" s="8" t="str">
        <f>data_drop!C26</f>
        <v>BCLUW</v>
      </c>
      <c r="C29" s="7"/>
      <c r="D29" s="81">
        <f>VLOOKUP(All_Districts!A29,Dist_List!B:E,4,FALSE)</f>
        <v>461.6</v>
      </c>
      <c r="E29" s="7"/>
      <c r="F29" s="82">
        <f>data_drop!F26</f>
        <v>7681</v>
      </c>
      <c r="G29" s="82"/>
      <c r="H29" s="82">
        <f>data_drop!E26</f>
        <v>7635</v>
      </c>
      <c r="I29" s="82"/>
      <c r="J29" s="82">
        <f>data_drop!G26</f>
        <v>46</v>
      </c>
    </row>
    <row r="30" spans="1:10" x14ac:dyDescent="0.3">
      <c r="A30">
        <f>data_drop!B27</f>
        <v>549</v>
      </c>
      <c r="B30" s="5" t="str">
        <f>data_drop!C27</f>
        <v>Bedford</v>
      </c>
      <c r="D30" s="80">
        <f>VLOOKUP(All_Districts!A30,Dist_List!B:E,4,FALSE)</f>
        <v>501.8</v>
      </c>
      <c r="F30" s="79">
        <f>data_drop!F27</f>
        <v>7635</v>
      </c>
      <c r="G30" s="79"/>
      <c r="H30" s="79">
        <f>data_drop!E27</f>
        <v>7635</v>
      </c>
      <c r="I30" s="79"/>
      <c r="J30" s="79">
        <f>data_drop!G27</f>
        <v>0</v>
      </c>
    </row>
    <row r="31" spans="1:10" x14ac:dyDescent="0.3">
      <c r="A31">
        <f>data_drop!B28</f>
        <v>576</v>
      </c>
      <c r="B31" s="5" t="str">
        <f>data_drop!C28</f>
        <v>Belle Plaine</v>
      </c>
      <c r="D31" s="80">
        <f>VLOOKUP(All_Districts!A31,Dist_List!B:E,4,FALSE)</f>
        <v>472.7</v>
      </c>
      <c r="F31" s="79">
        <f>data_drop!F28</f>
        <v>7635</v>
      </c>
      <c r="G31" s="79"/>
      <c r="H31" s="79">
        <f>data_drop!E28</f>
        <v>7635</v>
      </c>
      <c r="I31" s="79"/>
      <c r="J31" s="79">
        <f>data_drop!G28</f>
        <v>0</v>
      </c>
    </row>
    <row r="32" spans="1:10" x14ac:dyDescent="0.3">
      <c r="A32">
        <f>data_drop!B29</f>
        <v>585</v>
      </c>
      <c r="B32" s="5" t="str">
        <f>data_drop!C29</f>
        <v>Bellevue</v>
      </c>
      <c r="D32" s="80">
        <f>VLOOKUP(All_Districts!A32,Dist_List!B:E,4,FALSE)</f>
        <v>631.70000000000005</v>
      </c>
      <c r="F32" s="79">
        <f>data_drop!F29</f>
        <v>7657</v>
      </c>
      <c r="G32" s="79"/>
      <c r="H32" s="79">
        <f>data_drop!E29</f>
        <v>7635</v>
      </c>
      <c r="I32" s="79"/>
      <c r="J32" s="79">
        <f>data_drop!G29</f>
        <v>22</v>
      </c>
    </row>
    <row r="33" spans="1:10" x14ac:dyDescent="0.3">
      <c r="A33">
        <f>data_drop!B30</f>
        <v>594</v>
      </c>
      <c r="B33" s="5" t="str">
        <f>data_drop!C30</f>
        <v>Belmond-Klemme</v>
      </c>
      <c r="D33" s="80">
        <f>VLOOKUP(All_Districts!A33,Dist_List!B:E,4,FALSE)</f>
        <v>740.1</v>
      </c>
      <c r="F33" s="79">
        <f>data_drop!F30</f>
        <v>7635</v>
      </c>
      <c r="G33" s="79"/>
      <c r="H33" s="79">
        <f>data_drop!E30</f>
        <v>7635</v>
      </c>
      <c r="I33" s="79"/>
      <c r="J33" s="79">
        <f>data_drop!G30</f>
        <v>0</v>
      </c>
    </row>
    <row r="34" spans="1:10" x14ac:dyDescent="0.3">
      <c r="A34" s="7">
        <f>data_drop!B31</f>
        <v>603</v>
      </c>
      <c r="B34" s="8" t="str">
        <f>data_drop!C31</f>
        <v>Bennett</v>
      </c>
      <c r="C34" s="7"/>
      <c r="D34" s="81">
        <f>VLOOKUP(All_Districts!A34,Dist_List!B:E,4,FALSE)</f>
        <v>175.2</v>
      </c>
      <c r="E34" s="7"/>
      <c r="F34" s="82">
        <f>data_drop!F31</f>
        <v>7731</v>
      </c>
      <c r="G34" s="82"/>
      <c r="H34" s="82">
        <f>data_drop!E31</f>
        <v>7635</v>
      </c>
      <c r="I34" s="82"/>
      <c r="J34" s="82">
        <f>data_drop!G31</f>
        <v>96</v>
      </c>
    </row>
    <row r="35" spans="1:10" x14ac:dyDescent="0.3">
      <c r="A35">
        <f>data_drop!B32</f>
        <v>609</v>
      </c>
      <c r="B35" s="5" t="str">
        <f>data_drop!C32</f>
        <v>Benton</v>
      </c>
      <c r="D35" s="80">
        <f>VLOOKUP(All_Districts!A35,Dist_List!B:E,4,FALSE)</f>
        <v>1537.7</v>
      </c>
      <c r="F35" s="79">
        <f>data_drop!F32</f>
        <v>7665</v>
      </c>
      <c r="G35" s="79"/>
      <c r="H35" s="79">
        <f>data_drop!E32</f>
        <v>7635</v>
      </c>
      <c r="I35" s="79"/>
      <c r="J35" s="79">
        <f>data_drop!G32</f>
        <v>30</v>
      </c>
    </row>
    <row r="36" spans="1:10" x14ac:dyDescent="0.3">
      <c r="A36">
        <f>data_drop!B33</f>
        <v>621</v>
      </c>
      <c r="B36" s="5" t="str">
        <f>data_drop!C33</f>
        <v>Bettendorf</v>
      </c>
      <c r="D36" s="80">
        <f>VLOOKUP(All_Districts!A36,Dist_List!B:E,4,FALSE)</f>
        <v>4017.2</v>
      </c>
      <c r="F36" s="79">
        <f>data_drop!F33</f>
        <v>7674</v>
      </c>
      <c r="G36" s="79"/>
      <c r="H36" s="79">
        <f>data_drop!E33</f>
        <v>7635</v>
      </c>
      <c r="I36" s="79"/>
      <c r="J36" s="79">
        <f>data_drop!G33</f>
        <v>39</v>
      </c>
    </row>
    <row r="37" spans="1:10" x14ac:dyDescent="0.3">
      <c r="A37">
        <f>data_drop!B34</f>
        <v>657</v>
      </c>
      <c r="B37" s="5" t="str">
        <f>data_drop!C34</f>
        <v>Eddyville-Blakesburg-Fremont</v>
      </c>
      <c r="D37" s="80">
        <f>VLOOKUP(All_Districts!A37,Dist_List!B:E,4,FALSE)</f>
        <v>835.6</v>
      </c>
      <c r="F37" s="79">
        <f>data_drop!F34</f>
        <v>7635</v>
      </c>
      <c r="G37" s="79"/>
      <c r="H37" s="79">
        <f>data_drop!E34</f>
        <v>7635</v>
      </c>
      <c r="I37" s="79"/>
      <c r="J37" s="79">
        <f>data_drop!G34</f>
        <v>0</v>
      </c>
    </row>
    <row r="38" spans="1:10" x14ac:dyDescent="0.3">
      <c r="A38">
        <f>data_drop!B35</f>
        <v>720</v>
      </c>
      <c r="B38" s="5" t="str">
        <f>data_drop!C35</f>
        <v>Bondurant-Farrar</v>
      </c>
      <c r="D38" s="80">
        <f>VLOOKUP(All_Districts!A38,Dist_List!B:E,4,FALSE)</f>
        <v>2514.9</v>
      </c>
      <c r="F38" s="79">
        <f>data_drop!F35</f>
        <v>7635</v>
      </c>
      <c r="G38" s="79"/>
      <c r="H38" s="79">
        <f>data_drop!E35</f>
        <v>7635</v>
      </c>
      <c r="I38" s="79"/>
      <c r="J38" s="79">
        <f>data_drop!G35</f>
        <v>0</v>
      </c>
    </row>
    <row r="39" spans="1:10" x14ac:dyDescent="0.3">
      <c r="A39" s="7">
        <f>data_drop!B36</f>
        <v>729</v>
      </c>
      <c r="B39" s="8" t="str">
        <f>data_drop!C36</f>
        <v>Boone</v>
      </c>
      <c r="C39" s="7"/>
      <c r="D39" s="81">
        <f>VLOOKUP(All_Districts!A39,Dist_List!B:E,4,FALSE)</f>
        <v>2037.5</v>
      </c>
      <c r="E39" s="7"/>
      <c r="F39" s="82">
        <f>data_drop!F36</f>
        <v>7635</v>
      </c>
      <c r="G39" s="82"/>
      <c r="H39" s="82">
        <f>data_drop!E36</f>
        <v>7635</v>
      </c>
      <c r="I39" s="82"/>
      <c r="J39" s="82">
        <f>data_drop!G36</f>
        <v>0</v>
      </c>
    </row>
    <row r="40" spans="1:10" x14ac:dyDescent="0.3">
      <c r="A40">
        <f>data_drop!B37</f>
        <v>747</v>
      </c>
      <c r="B40" s="5" t="str">
        <f>data_drop!C37</f>
        <v>Boyden-Hull</v>
      </c>
      <c r="D40" s="80">
        <f>VLOOKUP(All_Districts!A40,Dist_List!B:E,4,FALSE)</f>
        <v>568.5</v>
      </c>
      <c r="F40" s="79">
        <f>data_drop!F37</f>
        <v>7635</v>
      </c>
      <c r="G40" s="79"/>
      <c r="H40" s="79">
        <f>data_drop!E37</f>
        <v>7635</v>
      </c>
      <c r="I40" s="79"/>
      <c r="J40" s="79">
        <f>data_drop!G37</f>
        <v>0</v>
      </c>
    </row>
    <row r="41" spans="1:10" x14ac:dyDescent="0.3">
      <c r="A41">
        <f>data_drop!B38</f>
        <v>819</v>
      </c>
      <c r="B41" s="5" t="str">
        <f>data_drop!C38</f>
        <v>West Hancock</v>
      </c>
      <c r="D41" s="80">
        <f>VLOOKUP(All_Districts!A41,Dist_List!B:E,4,FALSE)</f>
        <v>559.29999999999995</v>
      </c>
      <c r="F41" s="79">
        <f>data_drop!F38</f>
        <v>7635</v>
      </c>
      <c r="G41" s="79"/>
      <c r="H41" s="79">
        <f>data_drop!E38</f>
        <v>7635</v>
      </c>
      <c r="I41" s="79"/>
      <c r="J41" s="79">
        <f>data_drop!G38</f>
        <v>0</v>
      </c>
    </row>
    <row r="42" spans="1:10" x14ac:dyDescent="0.3">
      <c r="A42">
        <f>data_drop!B39</f>
        <v>846</v>
      </c>
      <c r="B42" s="5" t="str">
        <f>data_drop!C39</f>
        <v>Brooklyn-Guernsey-Malcom</v>
      </c>
      <c r="D42" s="80">
        <f>VLOOKUP(All_Districts!A42,Dist_List!B:E,4,FALSE)</f>
        <v>514.70000000000005</v>
      </c>
      <c r="F42" s="79">
        <f>data_drop!F39</f>
        <v>7635</v>
      </c>
      <c r="G42" s="79"/>
      <c r="H42" s="79">
        <f>data_drop!E39</f>
        <v>7635</v>
      </c>
      <c r="I42" s="79"/>
      <c r="J42" s="79">
        <f>data_drop!G39</f>
        <v>0</v>
      </c>
    </row>
    <row r="43" spans="1:10" x14ac:dyDescent="0.3">
      <c r="A43">
        <f>data_drop!B40</f>
        <v>873</v>
      </c>
      <c r="B43" s="5" t="str">
        <f>data_drop!C40</f>
        <v>North Iowa</v>
      </c>
      <c r="D43" s="80">
        <f>VLOOKUP(All_Districts!A43,Dist_List!B:E,4,FALSE)</f>
        <v>483.5</v>
      </c>
      <c r="F43" s="79">
        <f>data_drop!F40</f>
        <v>7709</v>
      </c>
      <c r="G43" s="79"/>
      <c r="H43" s="79">
        <f>data_drop!E40</f>
        <v>7635</v>
      </c>
      <c r="I43" s="79"/>
      <c r="J43" s="79">
        <f>data_drop!G40</f>
        <v>74</v>
      </c>
    </row>
    <row r="44" spans="1:10" x14ac:dyDescent="0.3">
      <c r="A44" s="7">
        <f>data_drop!B41</f>
        <v>882</v>
      </c>
      <c r="B44" s="8" t="str">
        <f>data_drop!C41</f>
        <v>Burlington</v>
      </c>
      <c r="C44" s="7"/>
      <c r="D44" s="81">
        <f>VLOOKUP(All_Districts!A44,Dist_List!B:E,4,FALSE)</f>
        <v>3860.2</v>
      </c>
      <c r="E44" s="7"/>
      <c r="F44" s="82">
        <f>data_drop!F41</f>
        <v>7635</v>
      </c>
      <c r="G44" s="82"/>
      <c r="H44" s="82">
        <f>data_drop!E41</f>
        <v>7635</v>
      </c>
      <c r="I44" s="82"/>
      <c r="J44" s="82">
        <f>data_drop!G41</f>
        <v>0</v>
      </c>
    </row>
    <row r="45" spans="1:10" x14ac:dyDescent="0.3">
      <c r="A45">
        <f>data_drop!B42</f>
        <v>914</v>
      </c>
      <c r="B45" s="5" t="str">
        <f>data_drop!C42</f>
        <v>CAM</v>
      </c>
      <c r="D45" s="80">
        <f>VLOOKUP(All_Districts!A45,Dist_List!B:E,4,FALSE)</f>
        <v>463.9</v>
      </c>
      <c r="F45" s="79">
        <f>data_drop!F42</f>
        <v>7650</v>
      </c>
      <c r="G45" s="79"/>
      <c r="H45" s="79">
        <f>data_drop!E42</f>
        <v>7635</v>
      </c>
      <c r="I45" s="79"/>
      <c r="J45" s="79">
        <f>data_drop!G42</f>
        <v>15</v>
      </c>
    </row>
    <row r="46" spans="1:10" x14ac:dyDescent="0.3">
      <c r="A46">
        <f>data_drop!B43</f>
        <v>916</v>
      </c>
      <c r="B46" s="5" t="str">
        <f>data_drop!C43</f>
        <v>CAL</v>
      </c>
      <c r="D46" s="80">
        <f>VLOOKUP(All_Districts!A46,Dist_List!B:E,4,FALSE)</f>
        <v>280.8</v>
      </c>
      <c r="F46" s="79">
        <f>data_drop!F43</f>
        <v>7770</v>
      </c>
      <c r="G46" s="79"/>
      <c r="H46" s="79">
        <f>data_drop!E43</f>
        <v>7635</v>
      </c>
      <c r="I46" s="79"/>
      <c r="J46" s="79">
        <f>data_drop!G43</f>
        <v>135</v>
      </c>
    </row>
    <row r="47" spans="1:10" x14ac:dyDescent="0.3">
      <c r="A47">
        <f>data_drop!B44</f>
        <v>918</v>
      </c>
      <c r="B47" s="5" t="str">
        <f>data_drop!C44</f>
        <v>Calamus-Wheatland</v>
      </c>
      <c r="D47" s="80">
        <f>VLOOKUP(All_Districts!A47,Dist_List!B:E,4,FALSE)</f>
        <v>381.3</v>
      </c>
      <c r="F47" s="79">
        <f>data_drop!F44</f>
        <v>7659</v>
      </c>
      <c r="G47" s="79"/>
      <c r="H47" s="79">
        <f>data_drop!E44</f>
        <v>7635</v>
      </c>
      <c r="I47" s="79"/>
      <c r="J47" s="79">
        <f>data_drop!G44</f>
        <v>24</v>
      </c>
    </row>
    <row r="48" spans="1:10" x14ac:dyDescent="0.3">
      <c r="A48">
        <f>data_drop!B45</f>
        <v>936</v>
      </c>
      <c r="B48" s="5" t="str">
        <f>data_drop!C45</f>
        <v>Camanche</v>
      </c>
      <c r="D48" s="80">
        <f>VLOOKUP(All_Districts!A48,Dist_List!B:E,4,FALSE)</f>
        <v>854.3</v>
      </c>
      <c r="F48" s="79">
        <f>data_drop!F45</f>
        <v>7635</v>
      </c>
      <c r="G48" s="79"/>
      <c r="H48" s="79">
        <f>data_drop!E45</f>
        <v>7635</v>
      </c>
      <c r="I48" s="79"/>
      <c r="J48" s="79">
        <f>data_drop!G45</f>
        <v>0</v>
      </c>
    </row>
    <row r="49" spans="1:10" x14ac:dyDescent="0.3">
      <c r="A49" s="7">
        <f>data_drop!B46</f>
        <v>977</v>
      </c>
      <c r="B49" s="8" t="str">
        <f>data_drop!C46</f>
        <v>Cardinal</v>
      </c>
      <c r="C49" s="7"/>
      <c r="D49" s="81">
        <f>VLOOKUP(All_Districts!A49,Dist_List!B:E,4,FALSE)</f>
        <v>573.5</v>
      </c>
      <c r="E49" s="7"/>
      <c r="F49" s="82">
        <f>data_drop!F46</f>
        <v>7635</v>
      </c>
      <c r="G49" s="82"/>
      <c r="H49" s="82">
        <f>data_drop!E46</f>
        <v>7635</v>
      </c>
      <c r="I49" s="82"/>
      <c r="J49" s="82">
        <f>data_drop!G46</f>
        <v>0</v>
      </c>
    </row>
    <row r="50" spans="1:10" x14ac:dyDescent="0.3">
      <c r="A50">
        <f>data_drop!B47</f>
        <v>981</v>
      </c>
      <c r="B50" s="5" t="str">
        <f>data_drop!C47</f>
        <v>Carlisle</v>
      </c>
      <c r="D50" s="80">
        <f>VLOOKUP(All_Districts!A50,Dist_List!B:E,4,FALSE)</f>
        <v>2011</v>
      </c>
      <c r="F50" s="79">
        <f>data_drop!F47</f>
        <v>7635</v>
      </c>
      <c r="G50" s="79"/>
      <c r="H50" s="79">
        <f>data_drop!E47</f>
        <v>7635</v>
      </c>
      <c r="I50" s="79"/>
      <c r="J50" s="79">
        <f>data_drop!G47</f>
        <v>0</v>
      </c>
    </row>
    <row r="51" spans="1:10" x14ac:dyDescent="0.3">
      <c r="A51">
        <f>data_drop!B48</f>
        <v>999</v>
      </c>
      <c r="B51" s="5" t="str">
        <f>data_drop!C48</f>
        <v>Carroll</v>
      </c>
      <c r="D51" s="80">
        <f>VLOOKUP(All_Districts!A51,Dist_List!B:E,4,FALSE)</f>
        <v>1644.7</v>
      </c>
      <c r="F51" s="79">
        <f>data_drop!F48</f>
        <v>7635</v>
      </c>
      <c r="G51" s="79"/>
      <c r="H51" s="79">
        <f>data_drop!E48</f>
        <v>7635</v>
      </c>
      <c r="I51" s="79"/>
      <c r="J51" s="79">
        <f>data_drop!G48</f>
        <v>0</v>
      </c>
    </row>
    <row r="52" spans="1:10" x14ac:dyDescent="0.3">
      <c r="A52">
        <f>data_drop!B49</f>
        <v>1044</v>
      </c>
      <c r="B52" s="5" t="str">
        <f>data_drop!C49</f>
        <v>Cedar Falls</v>
      </c>
      <c r="D52" s="80">
        <f>VLOOKUP(All_Districts!A52,Dist_List!B:E,4,FALSE)</f>
        <v>5520.1</v>
      </c>
      <c r="F52" s="79">
        <f>data_drop!F49</f>
        <v>7635</v>
      </c>
      <c r="G52" s="79"/>
      <c r="H52" s="79">
        <f>data_drop!E49</f>
        <v>7635</v>
      </c>
      <c r="I52" s="79"/>
      <c r="J52" s="79">
        <f>data_drop!G49</f>
        <v>0</v>
      </c>
    </row>
    <row r="53" spans="1:10" x14ac:dyDescent="0.3">
      <c r="A53">
        <f>data_drop!B50</f>
        <v>1053</v>
      </c>
      <c r="B53" s="5" t="str">
        <f>data_drop!C50</f>
        <v>Cedar Rapids</v>
      </c>
      <c r="D53" s="80">
        <f>VLOOKUP(All_Districts!A53,Dist_List!B:E,4,FALSE)</f>
        <v>15959.3</v>
      </c>
      <c r="F53" s="79">
        <f>data_drop!F50</f>
        <v>7635</v>
      </c>
      <c r="G53" s="79"/>
      <c r="H53" s="79">
        <f>data_drop!E50</f>
        <v>7635</v>
      </c>
      <c r="I53" s="79"/>
      <c r="J53" s="79">
        <f>data_drop!G50</f>
        <v>0</v>
      </c>
    </row>
    <row r="54" spans="1:10" x14ac:dyDescent="0.3">
      <c r="A54" s="7">
        <f>data_drop!B51</f>
        <v>1062</v>
      </c>
      <c r="B54" s="8" t="str">
        <f>data_drop!C51</f>
        <v>Center Point-Urbana</v>
      </c>
      <c r="C54" s="7"/>
      <c r="D54" s="81">
        <f>VLOOKUP(All_Districts!A54,Dist_List!B:E,4,FALSE)</f>
        <v>1201.9000000000001</v>
      </c>
      <c r="E54" s="7"/>
      <c r="F54" s="82">
        <f>data_drop!F51</f>
        <v>7635</v>
      </c>
      <c r="G54" s="82"/>
      <c r="H54" s="82">
        <f>data_drop!E51</f>
        <v>7635</v>
      </c>
      <c r="I54" s="82"/>
      <c r="J54" s="82">
        <f>data_drop!G51</f>
        <v>0</v>
      </c>
    </row>
    <row r="55" spans="1:10" x14ac:dyDescent="0.3">
      <c r="A55">
        <f>data_drop!B52</f>
        <v>1071</v>
      </c>
      <c r="B55" s="5" t="str">
        <f>data_drop!C52</f>
        <v>Centerville</v>
      </c>
      <c r="D55" s="80">
        <f>VLOOKUP(All_Districts!A55,Dist_List!B:E,4,FALSE)</f>
        <v>1331.8</v>
      </c>
      <c r="F55" s="79">
        <f>data_drop!F52</f>
        <v>7659</v>
      </c>
      <c r="G55" s="79"/>
      <c r="H55" s="79">
        <f>data_drop!E52</f>
        <v>7635</v>
      </c>
      <c r="I55" s="79"/>
      <c r="J55" s="79">
        <f>data_drop!G52</f>
        <v>24</v>
      </c>
    </row>
    <row r="56" spans="1:10" x14ac:dyDescent="0.3">
      <c r="A56">
        <f>data_drop!B53</f>
        <v>1079</v>
      </c>
      <c r="B56" s="5" t="str">
        <f>data_drop!C53</f>
        <v>Central Lee</v>
      </c>
      <c r="D56" s="80">
        <f>VLOOKUP(All_Districts!A56,Dist_List!B:E,4,FALSE)</f>
        <v>803.1</v>
      </c>
      <c r="F56" s="79">
        <f>data_drop!F53</f>
        <v>7635</v>
      </c>
      <c r="G56" s="79"/>
      <c r="H56" s="79">
        <f>data_drop!E53</f>
        <v>7635</v>
      </c>
      <c r="I56" s="79"/>
      <c r="J56" s="79">
        <f>data_drop!G53</f>
        <v>0</v>
      </c>
    </row>
    <row r="57" spans="1:10" x14ac:dyDescent="0.3">
      <c r="A57">
        <f>data_drop!B54</f>
        <v>1080</v>
      </c>
      <c r="B57" s="5" t="str">
        <f>data_drop!C54</f>
        <v>Central Clayton</v>
      </c>
      <c r="D57" s="80">
        <f>VLOOKUP(All_Districts!A57,Dist_List!B:E,4,FALSE)</f>
        <v>451.7</v>
      </c>
      <c r="F57" s="79">
        <f>data_drop!F54</f>
        <v>7635</v>
      </c>
      <c r="G57" s="79"/>
      <c r="H57" s="79">
        <f>data_drop!E54</f>
        <v>7635</v>
      </c>
      <c r="I57" s="79"/>
      <c r="J57" s="79">
        <f>data_drop!G54</f>
        <v>0</v>
      </c>
    </row>
    <row r="58" spans="1:10" x14ac:dyDescent="0.3">
      <c r="A58">
        <f>data_drop!B55</f>
        <v>1082</v>
      </c>
      <c r="B58" s="5" t="str">
        <f>data_drop!C55</f>
        <v>Central De Witt</v>
      </c>
      <c r="D58" s="80">
        <f>VLOOKUP(All_Districts!A58,Dist_List!B:E,4,FALSE)</f>
        <v>1452.9</v>
      </c>
      <c r="F58" s="79">
        <f>data_drop!F55</f>
        <v>7635</v>
      </c>
      <c r="G58" s="79"/>
      <c r="H58" s="79">
        <f>data_drop!E55</f>
        <v>7635</v>
      </c>
      <c r="I58" s="79"/>
      <c r="J58" s="79">
        <f>data_drop!G55</f>
        <v>0</v>
      </c>
    </row>
    <row r="59" spans="1:10" x14ac:dyDescent="0.3">
      <c r="A59" s="7">
        <f>data_drop!B56</f>
        <v>1089</v>
      </c>
      <c r="B59" s="8" t="str">
        <f>data_drop!C56</f>
        <v>Central City</v>
      </c>
      <c r="C59" s="7"/>
      <c r="D59" s="81">
        <f>VLOOKUP(All_Districts!A59,Dist_List!B:E,4,FALSE)</f>
        <v>434.4</v>
      </c>
      <c r="E59" s="7"/>
      <c r="F59" s="82">
        <f>data_drop!F56</f>
        <v>7661</v>
      </c>
      <c r="G59" s="82"/>
      <c r="H59" s="82">
        <f>data_drop!E56</f>
        <v>7635</v>
      </c>
      <c r="I59" s="82"/>
      <c r="J59" s="82">
        <f>data_drop!G56</f>
        <v>26</v>
      </c>
    </row>
    <row r="60" spans="1:10" x14ac:dyDescent="0.3">
      <c r="A60">
        <f>data_drop!B57</f>
        <v>1093</v>
      </c>
      <c r="B60" s="5" t="str">
        <f>data_drop!C57</f>
        <v>Central Decatur</v>
      </c>
      <c r="D60" s="80">
        <f>VLOOKUP(All_Districts!A60,Dist_List!B:E,4,FALSE)</f>
        <v>642.70000000000005</v>
      </c>
      <c r="F60" s="79">
        <f>data_drop!F57</f>
        <v>7635</v>
      </c>
      <c r="G60" s="79"/>
      <c r="H60" s="79">
        <f>data_drop!E57</f>
        <v>7635</v>
      </c>
      <c r="I60" s="79"/>
      <c r="J60" s="79">
        <f>data_drop!G57</f>
        <v>0</v>
      </c>
    </row>
    <row r="61" spans="1:10" x14ac:dyDescent="0.3">
      <c r="A61">
        <f>data_drop!B58</f>
        <v>1095</v>
      </c>
      <c r="B61" s="5" t="str">
        <f>data_drop!C58</f>
        <v>Central Lyon</v>
      </c>
      <c r="D61" s="80">
        <f>VLOOKUP(All_Districts!A61,Dist_List!B:E,4,FALSE)</f>
        <v>765.1</v>
      </c>
      <c r="F61" s="79">
        <f>data_drop!F58</f>
        <v>7635</v>
      </c>
      <c r="G61" s="79"/>
      <c r="H61" s="79">
        <f>data_drop!E58</f>
        <v>7635</v>
      </c>
      <c r="I61" s="79"/>
      <c r="J61" s="79">
        <f>data_drop!G58</f>
        <v>0</v>
      </c>
    </row>
    <row r="62" spans="1:10" x14ac:dyDescent="0.3">
      <c r="A62">
        <f>data_drop!B59</f>
        <v>1107</v>
      </c>
      <c r="B62" s="5" t="str">
        <f>data_drop!C59</f>
        <v>Chariton</v>
      </c>
      <c r="D62" s="80">
        <f>VLOOKUP(All_Districts!A62,Dist_List!B:E,4,FALSE)</f>
        <v>1271.3</v>
      </c>
      <c r="F62" s="79">
        <f>data_drop!F59</f>
        <v>7635</v>
      </c>
      <c r="G62" s="79"/>
      <c r="H62" s="79">
        <f>data_drop!E59</f>
        <v>7635</v>
      </c>
      <c r="I62" s="79"/>
      <c r="J62" s="79">
        <f>data_drop!G59</f>
        <v>0</v>
      </c>
    </row>
    <row r="63" spans="1:10" x14ac:dyDescent="0.3">
      <c r="A63">
        <f>data_drop!B60</f>
        <v>1116</v>
      </c>
      <c r="B63" s="5" t="str">
        <f>data_drop!C60</f>
        <v>Charles City</v>
      </c>
      <c r="D63" s="80">
        <f>VLOOKUP(All_Districts!A63,Dist_List!B:E,4,FALSE)</f>
        <v>1489.8</v>
      </c>
      <c r="F63" s="79">
        <f>data_drop!F60</f>
        <v>7660</v>
      </c>
      <c r="G63" s="79"/>
      <c r="H63" s="79">
        <f>data_drop!E60</f>
        <v>7635</v>
      </c>
      <c r="I63" s="79"/>
      <c r="J63" s="79">
        <f>data_drop!G60</f>
        <v>25</v>
      </c>
    </row>
    <row r="64" spans="1:10" x14ac:dyDescent="0.3">
      <c r="A64" s="7">
        <f>data_drop!B61</f>
        <v>1134</v>
      </c>
      <c r="B64" s="8" t="str">
        <f>data_drop!C61</f>
        <v>Charter Oak-Ute</v>
      </c>
      <c r="C64" s="7"/>
      <c r="D64" s="81">
        <f>VLOOKUP(All_Districts!A64,Dist_List!B:E,4,FALSE)</f>
        <v>287.2</v>
      </c>
      <c r="E64" s="7"/>
      <c r="F64" s="82">
        <f>data_drop!F61</f>
        <v>7635</v>
      </c>
      <c r="G64" s="82"/>
      <c r="H64" s="82">
        <f>data_drop!E61</f>
        <v>7635</v>
      </c>
      <c r="I64" s="82"/>
      <c r="J64" s="82">
        <f>data_drop!G61</f>
        <v>0</v>
      </c>
    </row>
    <row r="65" spans="1:10" x14ac:dyDescent="0.3">
      <c r="A65">
        <f>data_drop!B62</f>
        <v>1152</v>
      </c>
      <c r="B65" s="5" t="str">
        <f>data_drop!C62</f>
        <v>Cherokee</v>
      </c>
      <c r="D65" s="80">
        <f>VLOOKUP(All_Districts!A65,Dist_List!B:E,4,FALSE)</f>
        <v>1035.3</v>
      </c>
      <c r="F65" s="79">
        <f>data_drop!F62</f>
        <v>7651</v>
      </c>
      <c r="G65" s="79"/>
      <c r="H65" s="79">
        <f>data_drop!E62</f>
        <v>7635</v>
      </c>
      <c r="I65" s="79"/>
      <c r="J65" s="79">
        <f>data_drop!G62</f>
        <v>16</v>
      </c>
    </row>
    <row r="66" spans="1:10" x14ac:dyDescent="0.3">
      <c r="A66">
        <f>data_drop!B63</f>
        <v>1197</v>
      </c>
      <c r="B66" s="5" t="str">
        <f>data_drop!C63</f>
        <v>Clarinda</v>
      </c>
      <c r="D66" s="80">
        <f>VLOOKUP(All_Districts!A66,Dist_List!B:E,4,FALSE)</f>
        <v>989.1</v>
      </c>
      <c r="F66" s="79">
        <f>data_drop!F63</f>
        <v>7635</v>
      </c>
      <c r="G66" s="79"/>
      <c r="H66" s="79">
        <f>data_drop!E63</f>
        <v>7635</v>
      </c>
      <c r="I66" s="79"/>
      <c r="J66" s="79">
        <f>data_drop!G63</f>
        <v>0</v>
      </c>
    </row>
    <row r="67" spans="1:10" x14ac:dyDescent="0.3">
      <c r="A67">
        <f>data_drop!B64</f>
        <v>1206</v>
      </c>
      <c r="B67" s="5" t="str">
        <f>data_drop!C64</f>
        <v>Clarion-Goldfield-Dows</v>
      </c>
      <c r="D67" s="80">
        <f>VLOOKUP(All_Districts!A67,Dist_List!B:E,4,FALSE)</f>
        <v>1011.1</v>
      </c>
      <c r="F67" s="79">
        <f>data_drop!F64</f>
        <v>7635</v>
      </c>
      <c r="G67" s="79"/>
      <c r="H67" s="79">
        <f>data_drop!E64</f>
        <v>7635</v>
      </c>
      <c r="I67" s="79"/>
      <c r="J67" s="79">
        <f>data_drop!G64</f>
        <v>0</v>
      </c>
    </row>
    <row r="68" spans="1:10" x14ac:dyDescent="0.3">
      <c r="A68">
        <f>data_drop!B65</f>
        <v>1211</v>
      </c>
      <c r="B68" s="5" t="str">
        <f>data_drop!C65</f>
        <v>Clarke</v>
      </c>
      <c r="D68" s="80">
        <f>VLOOKUP(All_Districts!A68,Dist_List!B:E,4,FALSE)</f>
        <v>1442.5</v>
      </c>
      <c r="F68" s="79">
        <f>data_drop!F65</f>
        <v>7635</v>
      </c>
      <c r="G68" s="79"/>
      <c r="H68" s="79">
        <f>data_drop!E65</f>
        <v>7635</v>
      </c>
      <c r="I68" s="79"/>
      <c r="J68" s="79">
        <f>data_drop!G65</f>
        <v>0</v>
      </c>
    </row>
    <row r="69" spans="1:10" x14ac:dyDescent="0.3">
      <c r="A69" s="7">
        <f>data_drop!B66</f>
        <v>1215</v>
      </c>
      <c r="B69" s="8" t="str">
        <f>data_drop!C66</f>
        <v>Clarksville</v>
      </c>
      <c r="C69" s="7"/>
      <c r="D69" s="81">
        <f>VLOOKUP(All_Districts!A69,Dist_List!B:E,4,FALSE)</f>
        <v>289.39999999999998</v>
      </c>
      <c r="E69" s="7"/>
      <c r="F69" s="82">
        <f>data_drop!F66</f>
        <v>7635</v>
      </c>
      <c r="G69" s="82"/>
      <c r="H69" s="82">
        <f>data_drop!E66</f>
        <v>7635</v>
      </c>
      <c r="I69" s="82"/>
      <c r="J69" s="82">
        <f>data_drop!G66</f>
        <v>0</v>
      </c>
    </row>
    <row r="70" spans="1:10" x14ac:dyDescent="0.3">
      <c r="A70">
        <f>data_drop!B67</f>
        <v>1218</v>
      </c>
      <c r="B70" s="5" t="str">
        <f>data_drop!C67</f>
        <v>Clay Central-Everly</v>
      </c>
      <c r="D70" s="80">
        <f>VLOOKUP(All_Districts!A70,Dist_List!B:E,4,FALSE)</f>
        <v>290.10000000000002</v>
      </c>
      <c r="F70" s="79">
        <f>data_drop!F67</f>
        <v>7728</v>
      </c>
      <c r="G70" s="79"/>
      <c r="H70" s="79">
        <f>data_drop!E67</f>
        <v>7635</v>
      </c>
      <c r="I70" s="79"/>
      <c r="J70" s="79">
        <f>data_drop!G67</f>
        <v>93</v>
      </c>
    </row>
    <row r="71" spans="1:10" x14ac:dyDescent="0.3">
      <c r="A71">
        <f>data_drop!B68</f>
        <v>1221</v>
      </c>
      <c r="B71" s="5" t="str">
        <f>data_drop!C68</f>
        <v>Clear Creek-Amana</v>
      </c>
      <c r="D71" s="80">
        <f>VLOOKUP(All_Districts!A71,Dist_List!B:E,4,FALSE)</f>
        <v>2937.9</v>
      </c>
      <c r="F71" s="79">
        <f>data_drop!F68</f>
        <v>7636</v>
      </c>
      <c r="G71" s="79"/>
      <c r="H71" s="79">
        <f>data_drop!E68</f>
        <v>7635</v>
      </c>
      <c r="I71" s="79"/>
      <c r="J71" s="79">
        <f>data_drop!G68</f>
        <v>1</v>
      </c>
    </row>
    <row r="72" spans="1:10" x14ac:dyDescent="0.3">
      <c r="A72">
        <f>data_drop!B69</f>
        <v>1233</v>
      </c>
      <c r="B72" s="5" t="str">
        <f>data_drop!C69</f>
        <v>Clear Lake</v>
      </c>
      <c r="D72" s="80">
        <f>VLOOKUP(All_Districts!A72,Dist_List!B:E,4,FALSE)</f>
        <v>1173.0999999999999</v>
      </c>
      <c r="F72" s="79">
        <f>data_drop!F69</f>
        <v>7635</v>
      </c>
      <c r="G72" s="79"/>
      <c r="H72" s="79">
        <f>data_drop!E69</f>
        <v>7635</v>
      </c>
      <c r="I72" s="79"/>
      <c r="J72" s="79">
        <f>data_drop!G69</f>
        <v>0</v>
      </c>
    </row>
    <row r="73" spans="1:10" x14ac:dyDescent="0.3">
      <c r="A73">
        <f>data_drop!B70</f>
        <v>1278</v>
      </c>
      <c r="B73" s="5" t="str">
        <f>data_drop!C70</f>
        <v>Clinton</v>
      </c>
      <c r="D73" s="80">
        <f>VLOOKUP(All_Districts!A73,Dist_List!B:E,4,FALSE)</f>
        <v>3604.2</v>
      </c>
      <c r="F73" s="79">
        <f>data_drop!F70</f>
        <v>7646</v>
      </c>
      <c r="G73" s="79"/>
      <c r="H73" s="79">
        <f>data_drop!E70</f>
        <v>7635</v>
      </c>
      <c r="I73" s="79"/>
      <c r="J73" s="79">
        <f>data_drop!G70</f>
        <v>11</v>
      </c>
    </row>
    <row r="74" spans="1:10" x14ac:dyDescent="0.3">
      <c r="A74" s="7">
        <f>data_drop!B71</f>
        <v>1332</v>
      </c>
      <c r="B74" s="8" t="str">
        <f>data_drop!C71</f>
        <v>Colfax-Mingo</v>
      </c>
      <c r="C74" s="7"/>
      <c r="D74" s="81">
        <f>VLOOKUP(All_Districts!A74,Dist_List!B:E,4,FALSE)</f>
        <v>707.2</v>
      </c>
      <c r="E74" s="7"/>
      <c r="F74" s="82">
        <f>data_drop!F71</f>
        <v>7635</v>
      </c>
      <c r="G74" s="82"/>
      <c r="H74" s="82">
        <f>data_drop!E71</f>
        <v>7635</v>
      </c>
      <c r="I74" s="82"/>
      <c r="J74" s="82">
        <f>data_drop!G71</f>
        <v>0</v>
      </c>
    </row>
    <row r="75" spans="1:10" x14ac:dyDescent="0.3">
      <c r="A75">
        <f>data_drop!B72</f>
        <v>1337</v>
      </c>
      <c r="B75" s="5" t="str">
        <f>data_drop!C72</f>
        <v>College Community</v>
      </c>
      <c r="D75" s="80">
        <f>VLOOKUP(All_Districts!A75,Dist_List!B:E,4,FALSE)</f>
        <v>5147.8999999999996</v>
      </c>
      <c r="F75" s="79">
        <f>data_drop!F72</f>
        <v>7635</v>
      </c>
      <c r="G75" s="79"/>
      <c r="H75" s="79">
        <f>data_drop!E72</f>
        <v>7635</v>
      </c>
      <c r="I75" s="79"/>
      <c r="J75" s="79">
        <f>data_drop!G72</f>
        <v>0</v>
      </c>
    </row>
    <row r="76" spans="1:10" x14ac:dyDescent="0.3">
      <c r="A76">
        <f>data_drop!B73</f>
        <v>1350</v>
      </c>
      <c r="B76" s="5" t="str">
        <f>data_drop!C73</f>
        <v>Collins-Maxwell</v>
      </c>
      <c r="D76" s="80">
        <f>VLOOKUP(All_Districts!A76,Dist_List!B:E,4,FALSE)</f>
        <v>463.9</v>
      </c>
      <c r="F76" s="79">
        <f>data_drop!F73</f>
        <v>7635</v>
      </c>
      <c r="G76" s="79"/>
      <c r="H76" s="79">
        <f>data_drop!E73</f>
        <v>7635</v>
      </c>
      <c r="I76" s="79"/>
      <c r="J76" s="79">
        <f>data_drop!G73</f>
        <v>0</v>
      </c>
    </row>
    <row r="77" spans="1:10" x14ac:dyDescent="0.3">
      <c r="A77">
        <f>data_drop!B74</f>
        <v>1359</v>
      </c>
      <c r="B77" s="5" t="str">
        <f>data_drop!C74</f>
        <v>Colo-Nesco</v>
      </c>
      <c r="D77" s="80">
        <f>VLOOKUP(All_Districts!A77,Dist_List!B:E,4,FALSE)</f>
        <v>452.9</v>
      </c>
      <c r="F77" s="79">
        <f>data_drop!F74</f>
        <v>7635</v>
      </c>
      <c r="G77" s="79"/>
      <c r="H77" s="79">
        <f>data_drop!E74</f>
        <v>7635</v>
      </c>
      <c r="I77" s="79"/>
      <c r="J77" s="79">
        <f>data_drop!G74</f>
        <v>0</v>
      </c>
    </row>
    <row r="78" spans="1:10" x14ac:dyDescent="0.3">
      <c r="A78">
        <f>data_drop!B75</f>
        <v>1368</v>
      </c>
      <c r="B78" s="5" t="str">
        <f>data_drop!C75</f>
        <v>Columbus</v>
      </c>
      <c r="D78" s="80">
        <f>VLOOKUP(All_Districts!A78,Dist_List!B:E,4,FALSE)</f>
        <v>741.9</v>
      </c>
      <c r="F78" s="79">
        <f>data_drop!F75</f>
        <v>7635</v>
      </c>
      <c r="G78" s="79"/>
      <c r="H78" s="79">
        <f>data_drop!E75</f>
        <v>7635</v>
      </c>
      <c r="I78" s="79"/>
      <c r="J78" s="79">
        <f>data_drop!G75</f>
        <v>0</v>
      </c>
    </row>
    <row r="79" spans="1:10" x14ac:dyDescent="0.3">
      <c r="A79" s="7">
        <f>data_drop!B76</f>
        <v>1413</v>
      </c>
      <c r="B79" s="8" t="str">
        <f>data_drop!C76</f>
        <v>Coon Rapids-Bayard</v>
      </c>
      <c r="C79" s="7"/>
      <c r="D79" s="81">
        <f>VLOOKUP(All_Districts!A79,Dist_List!B:E,4,FALSE)</f>
        <v>425</v>
      </c>
      <c r="E79" s="7"/>
      <c r="F79" s="82">
        <f>data_drop!F76</f>
        <v>7747</v>
      </c>
      <c r="G79" s="82"/>
      <c r="H79" s="82">
        <f>data_drop!E76</f>
        <v>7635</v>
      </c>
      <c r="I79" s="82"/>
      <c r="J79" s="82">
        <f>data_drop!G76</f>
        <v>112</v>
      </c>
    </row>
    <row r="80" spans="1:10" x14ac:dyDescent="0.3">
      <c r="A80">
        <f>data_drop!B77</f>
        <v>1431</v>
      </c>
      <c r="B80" s="5" t="str">
        <f>data_drop!C77</f>
        <v>Corning</v>
      </c>
      <c r="D80" s="80">
        <f>VLOOKUP(All_Districts!A80,Dist_List!B:E,4,FALSE)</f>
        <v>382.1</v>
      </c>
      <c r="F80" s="79">
        <f>data_drop!F77</f>
        <v>7647</v>
      </c>
      <c r="G80" s="79"/>
      <c r="H80" s="79">
        <f>data_drop!E77</f>
        <v>7635</v>
      </c>
      <c r="I80" s="79"/>
      <c r="J80" s="79">
        <f>data_drop!G77</f>
        <v>12</v>
      </c>
    </row>
    <row r="81" spans="1:10" x14ac:dyDescent="0.3">
      <c r="A81">
        <f>data_drop!B78</f>
        <v>1476</v>
      </c>
      <c r="B81" s="5" t="str">
        <f>data_drop!C78</f>
        <v>Council Bluffs</v>
      </c>
      <c r="D81" s="80">
        <f>VLOOKUP(All_Districts!A81,Dist_List!B:E,4,FALSE)</f>
        <v>8707.7000000000007</v>
      </c>
      <c r="F81" s="79">
        <f>data_drop!F78</f>
        <v>7669</v>
      </c>
      <c r="G81" s="79"/>
      <c r="H81" s="79">
        <f>data_drop!E78</f>
        <v>7635</v>
      </c>
      <c r="I81" s="79"/>
      <c r="J81" s="79">
        <f>data_drop!G78</f>
        <v>34</v>
      </c>
    </row>
    <row r="82" spans="1:10" x14ac:dyDescent="0.3">
      <c r="A82">
        <f>data_drop!B79</f>
        <v>1503</v>
      </c>
      <c r="B82" s="5" t="str">
        <f>data_drop!C79</f>
        <v>Creston</v>
      </c>
      <c r="D82" s="80">
        <f>VLOOKUP(All_Districts!A82,Dist_List!B:E,4,FALSE)</f>
        <v>1397</v>
      </c>
      <c r="F82" s="79">
        <f>data_drop!F79</f>
        <v>7635</v>
      </c>
      <c r="G82" s="79"/>
      <c r="H82" s="79">
        <f>data_drop!E79</f>
        <v>7635</v>
      </c>
      <c r="I82" s="79"/>
      <c r="J82" s="79">
        <f>data_drop!G79</f>
        <v>0</v>
      </c>
    </row>
    <row r="83" spans="1:10" x14ac:dyDescent="0.3">
      <c r="A83">
        <f>data_drop!B80</f>
        <v>1576</v>
      </c>
      <c r="B83" s="5" t="str">
        <f>data_drop!C80</f>
        <v>Dallas Center-Grimes</v>
      </c>
      <c r="D83" s="80">
        <f>VLOOKUP(All_Districts!A83,Dist_List!B:E,4,FALSE)</f>
        <v>3478</v>
      </c>
      <c r="F83" s="79">
        <f>data_drop!F80</f>
        <v>7635</v>
      </c>
      <c r="G83" s="79"/>
      <c r="H83" s="79">
        <f>data_drop!E80</f>
        <v>7635</v>
      </c>
      <c r="I83" s="79"/>
      <c r="J83" s="79">
        <f>data_drop!G80</f>
        <v>0</v>
      </c>
    </row>
    <row r="84" spans="1:10" x14ac:dyDescent="0.3">
      <c r="A84" s="7">
        <f>data_drop!B81</f>
        <v>1602</v>
      </c>
      <c r="B84" s="8" t="str">
        <f>data_drop!C81</f>
        <v>Danville</v>
      </c>
      <c r="C84" s="7"/>
      <c r="D84" s="81">
        <f>VLOOKUP(All_Districts!A84,Dist_List!B:E,4,FALSE)</f>
        <v>432.4</v>
      </c>
      <c r="E84" s="7"/>
      <c r="F84" s="82">
        <f>data_drop!F81</f>
        <v>7635</v>
      </c>
      <c r="G84" s="82"/>
      <c r="H84" s="82">
        <f>data_drop!E81</f>
        <v>7635</v>
      </c>
      <c r="I84" s="82"/>
      <c r="J84" s="82">
        <f>data_drop!G81</f>
        <v>0</v>
      </c>
    </row>
    <row r="85" spans="1:10" x14ac:dyDescent="0.3">
      <c r="A85">
        <f>data_drop!B82</f>
        <v>1611</v>
      </c>
      <c r="B85" s="5" t="str">
        <f>data_drop!C82</f>
        <v>Davenport</v>
      </c>
      <c r="D85" s="80">
        <f>VLOOKUP(All_Districts!A85,Dist_List!B:E,4,FALSE)</f>
        <v>14164.5</v>
      </c>
      <c r="F85" s="79">
        <f>data_drop!F82</f>
        <v>7635</v>
      </c>
      <c r="G85" s="79"/>
      <c r="H85" s="79">
        <f>data_drop!E82</f>
        <v>7635</v>
      </c>
      <c r="I85" s="79"/>
      <c r="J85" s="79">
        <f>data_drop!G82</f>
        <v>0</v>
      </c>
    </row>
    <row r="86" spans="1:10" x14ac:dyDescent="0.3">
      <c r="A86">
        <f>data_drop!B83</f>
        <v>1619</v>
      </c>
      <c r="B86" s="5" t="str">
        <f>data_drop!C83</f>
        <v>Davis County</v>
      </c>
      <c r="D86" s="80">
        <f>VLOOKUP(All_Districts!A86,Dist_List!B:E,4,FALSE)</f>
        <v>1148.7</v>
      </c>
      <c r="F86" s="79">
        <f>data_drop!F83</f>
        <v>7635</v>
      </c>
      <c r="G86" s="79"/>
      <c r="H86" s="79">
        <f>data_drop!E83</f>
        <v>7635</v>
      </c>
      <c r="I86" s="79"/>
      <c r="J86" s="79">
        <f>data_drop!G83</f>
        <v>0</v>
      </c>
    </row>
    <row r="87" spans="1:10" x14ac:dyDescent="0.3">
      <c r="A87">
        <f>data_drop!B84</f>
        <v>1638</v>
      </c>
      <c r="B87" s="5" t="str">
        <f>data_drop!C84</f>
        <v>Decorah</v>
      </c>
      <c r="D87" s="80">
        <f>VLOOKUP(All_Districts!A87,Dist_List!B:E,4,FALSE)</f>
        <v>1522.6</v>
      </c>
      <c r="F87" s="79">
        <f>data_drop!F84</f>
        <v>7635</v>
      </c>
      <c r="G87" s="79"/>
      <c r="H87" s="79">
        <f>data_drop!E84</f>
        <v>7635</v>
      </c>
      <c r="I87" s="79"/>
      <c r="J87" s="79">
        <f>data_drop!G84</f>
        <v>0</v>
      </c>
    </row>
    <row r="88" spans="1:10" x14ac:dyDescent="0.3">
      <c r="A88">
        <f>data_drop!B85</f>
        <v>1675</v>
      </c>
      <c r="B88" s="5" t="str">
        <f>data_drop!C85</f>
        <v>Delwood</v>
      </c>
      <c r="D88" s="80">
        <f>VLOOKUP(All_Districts!A88,Dist_List!B:E,4,FALSE)</f>
        <v>200</v>
      </c>
      <c r="F88" s="79">
        <f>data_drop!F85</f>
        <v>7775</v>
      </c>
      <c r="G88" s="79"/>
      <c r="H88" s="79">
        <f>data_drop!E85</f>
        <v>7635</v>
      </c>
      <c r="I88" s="79"/>
      <c r="J88" s="79">
        <f>data_drop!G85</f>
        <v>140</v>
      </c>
    </row>
    <row r="89" spans="1:10" x14ac:dyDescent="0.3">
      <c r="A89" s="7">
        <f>data_drop!B86</f>
        <v>1701</v>
      </c>
      <c r="B89" s="8" t="str">
        <f>data_drop!C86</f>
        <v>Denison</v>
      </c>
      <c r="C89" s="7"/>
      <c r="D89" s="81">
        <f>VLOOKUP(All_Districts!A89,Dist_List!B:E,4,FALSE)</f>
        <v>2026.3</v>
      </c>
      <c r="E89" s="7"/>
      <c r="F89" s="82">
        <f>data_drop!F86</f>
        <v>7635</v>
      </c>
      <c r="G89" s="82"/>
      <c r="H89" s="82">
        <f>data_drop!E86</f>
        <v>7635</v>
      </c>
      <c r="I89" s="82"/>
      <c r="J89" s="82">
        <f>data_drop!G86</f>
        <v>0</v>
      </c>
    </row>
    <row r="90" spans="1:10" x14ac:dyDescent="0.3">
      <c r="A90">
        <f>data_drop!B87</f>
        <v>1719</v>
      </c>
      <c r="B90" s="5" t="str">
        <f>data_drop!C87</f>
        <v>Denver</v>
      </c>
      <c r="D90" s="80">
        <f>VLOOKUP(All_Districts!A90,Dist_List!B:E,4,FALSE)</f>
        <v>862.9</v>
      </c>
      <c r="F90" s="79">
        <f>data_drop!F87</f>
        <v>7635</v>
      </c>
      <c r="G90" s="79"/>
      <c r="H90" s="79">
        <f>data_drop!E87</f>
        <v>7635</v>
      </c>
      <c r="I90" s="79"/>
      <c r="J90" s="79">
        <f>data_drop!G87</f>
        <v>0</v>
      </c>
    </row>
    <row r="91" spans="1:10" x14ac:dyDescent="0.3">
      <c r="A91">
        <f>data_drop!B88</f>
        <v>1737</v>
      </c>
      <c r="B91" s="5" t="str">
        <f>data_drop!C88</f>
        <v>Des Moines</v>
      </c>
      <c r="D91" s="80">
        <f>VLOOKUP(All_Districts!A91,Dist_List!B:E,4,FALSE)</f>
        <v>30773.9</v>
      </c>
      <c r="F91" s="79">
        <f>data_drop!F88</f>
        <v>7668</v>
      </c>
      <c r="G91" s="79"/>
      <c r="H91" s="79">
        <f>data_drop!E88</f>
        <v>7635</v>
      </c>
      <c r="I91" s="79"/>
      <c r="J91" s="79">
        <f>data_drop!G88</f>
        <v>33</v>
      </c>
    </row>
    <row r="92" spans="1:10" x14ac:dyDescent="0.3">
      <c r="A92">
        <f>data_drop!B89</f>
        <v>1782</v>
      </c>
      <c r="B92" s="5" t="str">
        <f>data_drop!C89</f>
        <v>Diagonal</v>
      </c>
      <c r="D92" s="80">
        <f>VLOOKUP(All_Districts!A92,Dist_List!B:E,4,FALSE)</f>
        <v>112</v>
      </c>
      <c r="F92" s="79">
        <f>data_drop!F89</f>
        <v>7635</v>
      </c>
      <c r="G92" s="79"/>
      <c r="H92" s="79">
        <f>data_drop!E89</f>
        <v>7635</v>
      </c>
      <c r="I92" s="79"/>
      <c r="J92" s="79">
        <f>data_drop!G89</f>
        <v>0</v>
      </c>
    </row>
    <row r="93" spans="1:10" x14ac:dyDescent="0.3">
      <c r="A93">
        <f>data_drop!B90</f>
        <v>1791</v>
      </c>
      <c r="B93" s="5" t="str">
        <f>data_drop!C90</f>
        <v>Dike-New Hartford</v>
      </c>
      <c r="D93" s="80">
        <f>VLOOKUP(All_Districts!A93,Dist_List!B:E,4,FALSE)</f>
        <v>876.2</v>
      </c>
      <c r="F93" s="79">
        <f>data_drop!F90</f>
        <v>7635</v>
      </c>
      <c r="G93" s="79"/>
      <c r="H93" s="79">
        <f>data_drop!E90</f>
        <v>7635</v>
      </c>
      <c r="I93" s="79"/>
      <c r="J93" s="79">
        <f>data_drop!G90</f>
        <v>0</v>
      </c>
    </row>
    <row r="94" spans="1:10" x14ac:dyDescent="0.3">
      <c r="A94" s="7">
        <f>data_drop!B91</f>
        <v>1863</v>
      </c>
      <c r="B94" s="8" t="str">
        <f>data_drop!C91</f>
        <v>Dubuque</v>
      </c>
      <c r="C94" s="7"/>
      <c r="D94" s="81">
        <f>VLOOKUP(All_Districts!A94,Dist_List!B:E,4,FALSE)</f>
        <v>10064.1</v>
      </c>
      <c r="E94" s="7"/>
      <c r="F94" s="82">
        <f>data_drop!F91</f>
        <v>7635</v>
      </c>
      <c r="G94" s="82"/>
      <c r="H94" s="82">
        <f>data_drop!E91</f>
        <v>7635</v>
      </c>
      <c r="I94" s="82"/>
      <c r="J94" s="82">
        <f>data_drop!G91</f>
        <v>0</v>
      </c>
    </row>
    <row r="95" spans="1:10" x14ac:dyDescent="0.3">
      <c r="A95">
        <f>data_drop!B92</f>
        <v>1908</v>
      </c>
      <c r="B95" s="5" t="str">
        <f>data_drop!C92</f>
        <v>Dunkerton</v>
      </c>
      <c r="D95" s="80">
        <f>VLOOKUP(All_Districts!A95,Dist_List!B:E,4,FALSE)</f>
        <v>366.1</v>
      </c>
      <c r="F95" s="79">
        <f>data_drop!F92</f>
        <v>7635</v>
      </c>
      <c r="G95" s="79"/>
      <c r="H95" s="79">
        <f>data_drop!E92</f>
        <v>7635</v>
      </c>
      <c r="I95" s="79"/>
      <c r="J95" s="79">
        <f>data_drop!G92</f>
        <v>0</v>
      </c>
    </row>
    <row r="96" spans="1:10" x14ac:dyDescent="0.3">
      <c r="A96">
        <f>data_drop!B93</f>
        <v>1917</v>
      </c>
      <c r="B96" s="5" t="str">
        <f>data_drop!C93</f>
        <v>Boyer Valley</v>
      </c>
      <c r="D96" s="80">
        <f>VLOOKUP(All_Districts!A96,Dist_List!B:E,4,FALSE)</f>
        <v>379.2</v>
      </c>
      <c r="F96" s="79">
        <f>data_drop!F93</f>
        <v>7635</v>
      </c>
      <c r="G96" s="79"/>
      <c r="H96" s="79">
        <f>data_drop!E93</f>
        <v>7635</v>
      </c>
      <c r="I96" s="79"/>
      <c r="J96" s="79">
        <f>data_drop!G93</f>
        <v>0</v>
      </c>
    </row>
    <row r="97" spans="1:10" x14ac:dyDescent="0.3">
      <c r="A97">
        <f>data_drop!B94</f>
        <v>1926</v>
      </c>
      <c r="B97" s="5" t="str">
        <f>data_drop!C94</f>
        <v>Durant</v>
      </c>
      <c r="D97" s="80">
        <f>VLOOKUP(All_Districts!A97,Dist_List!B:E,4,FALSE)</f>
        <v>503.5</v>
      </c>
      <c r="F97" s="79">
        <f>data_drop!F94</f>
        <v>7646</v>
      </c>
      <c r="G97" s="79"/>
      <c r="H97" s="79">
        <f>data_drop!E94</f>
        <v>7635</v>
      </c>
      <c r="I97" s="79"/>
      <c r="J97" s="79">
        <f>data_drop!G94</f>
        <v>11</v>
      </c>
    </row>
    <row r="98" spans="1:10" x14ac:dyDescent="0.3">
      <c r="A98">
        <f>data_drop!B95</f>
        <v>1935</v>
      </c>
      <c r="B98" s="5" t="str">
        <f>data_drop!C95</f>
        <v>Union</v>
      </c>
      <c r="D98" s="80">
        <f>VLOOKUP(All_Districts!A98,Dist_List!B:E,4,FALSE)</f>
        <v>965.5</v>
      </c>
      <c r="F98" s="79">
        <f>data_drop!F95</f>
        <v>7682</v>
      </c>
      <c r="G98" s="79"/>
      <c r="H98" s="79">
        <f>data_drop!E95</f>
        <v>7635</v>
      </c>
      <c r="I98" s="79"/>
      <c r="J98" s="79">
        <f>data_drop!G95</f>
        <v>47</v>
      </c>
    </row>
    <row r="99" spans="1:10" x14ac:dyDescent="0.3">
      <c r="A99" s="7">
        <f>data_drop!B96</f>
        <v>1944</v>
      </c>
      <c r="B99" s="8" t="str">
        <f>data_drop!C96</f>
        <v>Eagle Grove</v>
      </c>
      <c r="C99" s="7"/>
      <c r="D99" s="81">
        <f>VLOOKUP(All_Districts!A99,Dist_List!B:E,4,FALSE)</f>
        <v>952</v>
      </c>
      <c r="E99" s="7"/>
      <c r="F99" s="82">
        <f>data_drop!F96</f>
        <v>7718</v>
      </c>
      <c r="G99" s="82"/>
      <c r="H99" s="82">
        <f>data_drop!E96</f>
        <v>7635</v>
      </c>
      <c r="I99" s="82"/>
      <c r="J99" s="82">
        <f>data_drop!G96</f>
        <v>83</v>
      </c>
    </row>
    <row r="100" spans="1:10" x14ac:dyDescent="0.3">
      <c r="A100">
        <f>data_drop!B97</f>
        <v>1953</v>
      </c>
      <c r="B100" s="5" t="str">
        <f>data_drop!C97</f>
        <v>Earlham</v>
      </c>
      <c r="D100" s="80">
        <f>VLOOKUP(All_Districts!A100,Dist_List!B:E,4,FALSE)</f>
        <v>562.29999999999995</v>
      </c>
      <c r="F100" s="79">
        <f>data_drop!F97</f>
        <v>7635</v>
      </c>
      <c r="G100" s="79"/>
      <c r="H100" s="79">
        <f>data_drop!E97</f>
        <v>7635</v>
      </c>
      <c r="I100" s="79"/>
      <c r="J100" s="79">
        <f>data_drop!G97</f>
        <v>0</v>
      </c>
    </row>
    <row r="101" spans="1:10" x14ac:dyDescent="0.3">
      <c r="A101">
        <f>data_drop!B98</f>
        <v>1963</v>
      </c>
      <c r="B101" s="5" t="str">
        <f>data_drop!C98</f>
        <v>East Buchanan</v>
      </c>
      <c r="D101" s="80">
        <f>VLOOKUP(All_Districts!A101,Dist_List!B:E,4,FALSE)</f>
        <v>541.9</v>
      </c>
      <c r="F101" s="79">
        <f>data_drop!F98</f>
        <v>7635</v>
      </c>
      <c r="G101" s="79"/>
      <c r="H101" s="79">
        <f>data_drop!E98</f>
        <v>7635</v>
      </c>
      <c r="I101" s="79"/>
      <c r="J101" s="79">
        <f>data_drop!G98</f>
        <v>0</v>
      </c>
    </row>
    <row r="102" spans="1:10" x14ac:dyDescent="0.3">
      <c r="A102">
        <f>data_drop!B99</f>
        <v>1965</v>
      </c>
      <c r="B102" s="5" t="str">
        <f>data_drop!C99</f>
        <v>Easton Valley</v>
      </c>
      <c r="D102" s="80">
        <f>VLOOKUP(All_Districts!A102,Dist_List!B:E,4,FALSE)</f>
        <v>549.6</v>
      </c>
      <c r="F102" s="79">
        <f>data_drop!F99</f>
        <v>7635</v>
      </c>
      <c r="G102" s="79"/>
      <c r="H102" s="79">
        <f>data_drop!E99</f>
        <v>7635</v>
      </c>
      <c r="I102" s="79"/>
      <c r="J102" s="79">
        <f>data_drop!G99</f>
        <v>0</v>
      </c>
    </row>
    <row r="103" spans="1:10" x14ac:dyDescent="0.3">
      <c r="A103">
        <f>data_drop!B100</f>
        <v>1970</v>
      </c>
      <c r="B103" s="5" t="str">
        <f>data_drop!C100</f>
        <v>East Union</v>
      </c>
      <c r="D103" s="80">
        <f>VLOOKUP(All_Districts!A103,Dist_List!B:E,4,FALSE)</f>
        <v>472.5</v>
      </c>
      <c r="F103" s="79">
        <f>data_drop!F100</f>
        <v>7635</v>
      </c>
      <c r="G103" s="79"/>
      <c r="H103" s="79">
        <f>data_drop!E100</f>
        <v>7635</v>
      </c>
      <c r="I103" s="79"/>
      <c r="J103" s="79">
        <f>data_drop!G100</f>
        <v>0</v>
      </c>
    </row>
    <row r="104" spans="1:10" x14ac:dyDescent="0.3">
      <c r="A104" s="7">
        <f>data_drop!B101</f>
        <v>1972</v>
      </c>
      <c r="B104" s="8" t="str">
        <f>data_drop!C101</f>
        <v>Eastern Allamakee</v>
      </c>
      <c r="C104" s="7"/>
      <c r="D104" s="81">
        <f>VLOOKUP(All_Districts!A104,Dist_List!B:E,4,FALSE)</f>
        <v>331.3</v>
      </c>
      <c r="E104" s="7"/>
      <c r="F104" s="82">
        <f>data_drop!F101</f>
        <v>7635</v>
      </c>
      <c r="G104" s="82"/>
      <c r="H104" s="82">
        <f>data_drop!E101</f>
        <v>7635</v>
      </c>
      <c r="I104" s="82"/>
      <c r="J104" s="82">
        <f>data_drop!G101</f>
        <v>0</v>
      </c>
    </row>
    <row r="105" spans="1:10" x14ac:dyDescent="0.3">
      <c r="A105">
        <f>data_drop!B102</f>
        <v>1975</v>
      </c>
      <c r="B105" s="5" t="str">
        <f>data_drop!C102</f>
        <v>River Valley</v>
      </c>
      <c r="D105" s="80">
        <f>VLOOKUP(All_Districts!A105,Dist_List!B:E,4,FALSE)</f>
        <v>372.4</v>
      </c>
      <c r="F105" s="79">
        <f>data_drop!F102</f>
        <v>7635</v>
      </c>
      <c r="G105" s="79"/>
      <c r="H105" s="79">
        <f>data_drop!E102</f>
        <v>7635</v>
      </c>
      <c r="I105" s="79"/>
      <c r="J105" s="79">
        <f>data_drop!G102</f>
        <v>0</v>
      </c>
    </row>
    <row r="106" spans="1:10" x14ac:dyDescent="0.3">
      <c r="A106">
        <f>data_drop!B103</f>
        <v>1989</v>
      </c>
      <c r="B106" s="5" t="str">
        <f>data_drop!C103</f>
        <v>Edgewood-Colesburg</v>
      </c>
      <c r="D106" s="80">
        <f>VLOOKUP(All_Districts!A106,Dist_List!B:E,4,FALSE)</f>
        <v>401</v>
      </c>
      <c r="F106" s="79">
        <f>data_drop!F103</f>
        <v>7635</v>
      </c>
      <c r="G106" s="79"/>
      <c r="H106" s="79">
        <f>data_drop!E103</f>
        <v>7635</v>
      </c>
      <c r="I106" s="79"/>
      <c r="J106" s="79">
        <f>data_drop!G103</f>
        <v>0</v>
      </c>
    </row>
    <row r="107" spans="1:10" x14ac:dyDescent="0.3">
      <c r="A107">
        <f>data_drop!B104</f>
        <v>2007</v>
      </c>
      <c r="B107" s="5" t="str">
        <f>data_drop!C104</f>
        <v>Eldora-New Providence</v>
      </c>
      <c r="D107" s="80">
        <f>VLOOKUP(All_Districts!A107,Dist_List!B:E,4,FALSE)</f>
        <v>560.70000000000005</v>
      </c>
      <c r="F107" s="79">
        <f>data_drop!F104</f>
        <v>7635</v>
      </c>
      <c r="G107" s="79"/>
      <c r="H107" s="79">
        <f>data_drop!E104</f>
        <v>7635</v>
      </c>
      <c r="I107" s="79"/>
      <c r="J107" s="79">
        <f>data_drop!G104</f>
        <v>0</v>
      </c>
    </row>
    <row r="108" spans="1:10" x14ac:dyDescent="0.3">
      <c r="A108">
        <f>data_drop!B105</f>
        <v>2088</v>
      </c>
      <c r="B108" s="5" t="str">
        <f>data_drop!C105</f>
        <v>Emmetsburg</v>
      </c>
      <c r="D108" s="80">
        <f>VLOOKUP(All_Districts!A108,Dist_List!B:E,4,FALSE)</f>
        <v>665.2</v>
      </c>
      <c r="F108" s="79">
        <f>data_drop!F105</f>
        <v>7723</v>
      </c>
      <c r="G108" s="79"/>
      <c r="H108" s="79">
        <f>data_drop!E105</f>
        <v>7635</v>
      </c>
      <c r="I108" s="79"/>
      <c r="J108" s="79">
        <f>data_drop!G105</f>
        <v>88</v>
      </c>
    </row>
    <row r="109" spans="1:10" x14ac:dyDescent="0.3">
      <c r="A109" s="7">
        <f>data_drop!B106</f>
        <v>2097</v>
      </c>
      <c r="B109" s="8" t="str">
        <f>data_drop!C106</f>
        <v>English Valleys</v>
      </c>
      <c r="C109" s="7"/>
      <c r="D109" s="81">
        <f>VLOOKUP(All_Districts!A109,Dist_List!B:E,4,FALSE)</f>
        <v>462</v>
      </c>
      <c r="E109" s="7"/>
      <c r="F109" s="82">
        <f>data_drop!F106</f>
        <v>7673</v>
      </c>
      <c r="G109" s="82"/>
      <c r="H109" s="82">
        <f>data_drop!E106</f>
        <v>7635</v>
      </c>
      <c r="I109" s="82"/>
      <c r="J109" s="82">
        <f>data_drop!G106</f>
        <v>38</v>
      </c>
    </row>
    <row r="110" spans="1:10" x14ac:dyDescent="0.3">
      <c r="A110">
        <f>data_drop!B107</f>
        <v>2113</v>
      </c>
      <c r="B110" s="5" t="str">
        <f>data_drop!C107</f>
        <v>Essex</v>
      </c>
      <c r="D110" s="80">
        <f>VLOOKUP(All_Districts!A110,Dist_List!B:E,4,FALSE)</f>
        <v>185.5</v>
      </c>
      <c r="F110" s="79">
        <f>data_drop!F107</f>
        <v>7635</v>
      </c>
      <c r="G110" s="79"/>
      <c r="H110" s="79">
        <f>data_drop!E107</f>
        <v>7635</v>
      </c>
      <c r="I110" s="79"/>
      <c r="J110" s="79">
        <f>data_drop!G107</f>
        <v>0</v>
      </c>
    </row>
    <row r="111" spans="1:10" x14ac:dyDescent="0.3">
      <c r="A111">
        <f>data_drop!B108</f>
        <v>2124</v>
      </c>
      <c r="B111" s="5" t="str">
        <f>data_drop!C108</f>
        <v>Estherville-Lincoln Central</v>
      </c>
      <c r="D111" s="80">
        <f>VLOOKUP(All_Districts!A111,Dist_List!B:E,4,FALSE)</f>
        <v>1202</v>
      </c>
      <c r="F111" s="79">
        <f>data_drop!F108</f>
        <v>7635</v>
      </c>
      <c r="G111" s="79"/>
      <c r="H111" s="79">
        <f>data_drop!E108</f>
        <v>7635</v>
      </c>
      <c r="I111" s="79"/>
      <c r="J111" s="79">
        <f>data_drop!G108</f>
        <v>0</v>
      </c>
    </row>
    <row r="112" spans="1:10" x14ac:dyDescent="0.3">
      <c r="A112">
        <f>data_drop!B109</f>
        <v>2151</v>
      </c>
      <c r="B112" s="5" t="str">
        <f>data_drop!C109</f>
        <v>Exira-Elk Horn-Kimballton</v>
      </c>
      <c r="D112" s="80">
        <f>VLOOKUP(All_Districts!A112,Dist_List!B:E,4,FALSE)</f>
        <v>426.5</v>
      </c>
      <c r="F112" s="79">
        <f>data_drop!F109</f>
        <v>7684</v>
      </c>
      <c r="G112" s="79"/>
      <c r="H112" s="79">
        <f>data_drop!E109</f>
        <v>7635</v>
      </c>
      <c r="I112" s="79"/>
      <c r="J112" s="79">
        <f>data_drop!G109</f>
        <v>49</v>
      </c>
    </row>
    <row r="113" spans="1:10" x14ac:dyDescent="0.3">
      <c r="A113">
        <f>data_drop!B110</f>
        <v>2169</v>
      </c>
      <c r="B113" s="5" t="str">
        <f>data_drop!C110</f>
        <v>Fairfield</v>
      </c>
      <c r="D113" s="80">
        <f>VLOOKUP(All_Districts!A113,Dist_List!B:E,4,FALSE)</f>
        <v>1568.3</v>
      </c>
      <c r="F113" s="79">
        <f>data_drop!F110</f>
        <v>7635</v>
      </c>
      <c r="G113" s="79"/>
      <c r="H113" s="79">
        <f>data_drop!E110</f>
        <v>7635</v>
      </c>
      <c r="I113" s="79"/>
      <c r="J113" s="79">
        <f>data_drop!G110</f>
        <v>0</v>
      </c>
    </row>
    <row r="114" spans="1:10" x14ac:dyDescent="0.3">
      <c r="A114" s="7">
        <f>data_drop!B111</f>
        <v>2295</v>
      </c>
      <c r="B114" s="8" t="str">
        <f>data_drop!C111</f>
        <v>Forest City</v>
      </c>
      <c r="C114" s="7"/>
      <c r="D114" s="81">
        <f>VLOOKUP(All_Districts!A114,Dist_List!B:E,4,FALSE)</f>
        <v>1055.4000000000001</v>
      </c>
      <c r="E114" s="7"/>
      <c r="F114" s="82">
        <f>data_drop!F111</f>
        <v>7635</v>
      </c>
      <c r="G114" s="82"/>
      <c r="H114" s="82">
        <f>data_drop!E111</f>
        <v>7635</v>
      </c>
      <c r="I114" s="82"/>
      <c r="J114" s="82">
        <f>data_drop!G111</f>
        <v>0</v>
      </c>
    </row>
    <row r="115" spans="1:10" x14ac:dyDescent="0.3">
      <c r="A115">
        <f>data_drop!B112</f>
        <v>2313</v>
      </c>
      <c r="B115" s="5" t="str">
        <f>data_drop!C112</f>
        <v>Fort Dodge</v>
      </c>
      <c r="D115" s="80">
        <f>VLOOKUP(All_Districts!A115,Dist_List!B:E,4,FALSE)</f>
        <v>3561</v>
      </c>
      <c r="F115" s="79">
        <f>data_drop!F112</f>
        <v>7635</v>
      </c>
      <c r="G115" s="79"/>
      <c r="H115" s="79">
        <f>data_drop!E112</f>
        <v>7635</v>
      </c>
      <c r="I115" s="79"/>
      <c r="J115" s="79">
        <f>data_drop!G112</f>
        <v>0</v>
      </c>
    </row>
    <row r="116" spans="1:10" x14ac:dyDescent="0.3">
      <c r="A116">
        <f>data_drop!B113</f>
        <v>2322</v>
      </c>
      <c r="B116" s="5" t="str">
        <f>data_drop!C113</f>
        <v>Fort Madison</v>
      </c>
      <c r="D116" s="80">
        <f>VLOOKUP(All_Districts!A116,Dist_List!B:E,4,FALSE)</f>
        <v>2102.1</v>
      </c>
      <c r="F116" s="79">
        <f>data_drop!F113</f>
        <v>7635</v>
      </c>
      <c r="G116" s="79"/>
      <c r="H116" s="79">
        <f>data_drop!E113</f>
        <v>7635</v>
      </c>
      <c r="I116" s="79"/>
      <c r="J116" s="79">
        <f>data_drop!G113</f>
        <v>0</v>
      </c>
    </row>
    <row r="117" spans="1:10" x14ac:dyDescent="0.3">
      <c r="A117">
        <f>data_drop!B114</f>
        <v>2369</v>
      </c>
      <c r="B117" s="5" t="str">
        <f>data_drop!C114</f>
        <v>Fremont-Mills</v>
      </c>
      <c r="D117" s="80">
        <f>VLOOKUP(All_Districts!A117,Dist_List!B:E,4,FALSE)</f>
        <v>434</v>
      </c>
      <c r="F117" s="79">
        <f>data_drop!F114</f>
        <v>7635</v>
      </c>
      <c r="G117" s="79"/>
      <c r="H117" s="79">
        <f>data_drop!E114</f>
        <v>7635</v>
      </c>
      <c r="I117" s="79"/>
      <c r="J117" s="79">
        <f>data_drop!G114</f>
        <v>0</v>
      </c>
    </row>
    <row r="118" spans="1:10" x14ac:dyDescent="0.3">
      <c r="A118">
        <f>data_drop!B115</f>
        <v>2376</v>
      </c>
      <c r="B118" s="5" t="str">
        <f>data_drop!C115</f>
        <v>Galva-Holstein</v>
      </c>
      <c r="D118" s="80">
        <f>VLOOKUP(All_Districts!A118,Dist_List!B:E,4,FALSE)</f>
        <v>464</v>
      </c>
      <c r="F118" s="79">
        <f>data_drop!F115</f>
        <v>7635</v>
      </c>
      <c r="G118" s="79"/>
      <c r="H118" s="79">
        <f>data_drop!E115</f>
        <v>7635</v>
      </c>
      <c r="I118" s="79"/>
      <c r="J118" s="79">
        <f>data_drop!G115</f>
        <v>0</v>
      </c>
    </row>
    <row r="119" spans="1:10" x14ac:dyDescent="0.3">
      <c r="A119" s="7">
        <f>data_drop!B116</f>
        <v>2403</v>
      </c>
      <c r="B119" s="8" t="str">
        <f>data_drop!C116</f>
        <v>Garner-Hayfield-Ventura</v>
      </c>
      <c r="C119" s="7"/>
      <c r="D119" s="81">
        <f>VLOOKUP(All_Districts!A119,Dist_List!B:E,4,FALSE)</f>
        <v>850</v>
      </c>
      <c r="E119" s="7"/>
      <c r="F119" s="82">
        <f>data_drop!F116</f>
        <v>7635</v>
      </c>
      <c r="G119" s="82"/>
      <c r="H119" s="82">
        <f>data_drop!E116</f>
        <v>7635</v>
      </c>
      <c r="I119" s="82"/>
      <c r="J119" s="82">
        <f>data_drop!G116</f>
        <v>0</v>
      </c>
    </row>
    <row r="120" spans="1:10" x14ac:dyDescent="0.3">
      <c r="A120">
        <f>data_drop!B117</f>
        <v>2457</v>
      </c>
      <c r="B120" s="5" t="str">
        <f>data_drop!C117</f>
        <v>George-Little Rock</v>
      </c>
      <c r="D120" s="80">
        <f>VLOOKUP(All_Districts!A120,Dist_List!B:E,4,FALSE)</f>
        <v>454.7</v>
      </c>
      <c r="F120" s="79">
        <f>data_drop!F117</f>
        <v>7635</v>
      </c>
      <c r="G120" s="79"/>
      <c r="H120" s="79">
        <f>data_drop!E117</f>
        <v>7635</v>
      </c>
      <c r="I120" s="79"/>
      <c r="J120" s="79">
        <f>data_drop!G117</f>
        <v>0</v>
      </c>
    </row>
    <row r="121" spans="1:10" x14ac:dyDescent="0.3">
      <c r="A121">
        <f>data_drop!B118</f>
        <v>2466</v>
      </c>
      <c r="B121" s="5" t="str">
        <f>data_drop!C118</f>
        <v>Gilbert</v>
      </c>
      <c r="D121" s="80">
        <f>VLOOKUP(All_Districts!A121,Dist_List!B:E,4,FALSE)</f>
        <v>1586.7</v>
      </c>
      <c r="F121" s="79">
        <f>data_drop!F118</f>
        <v>7635</v>
      </c>
      <c r="G121" s="79"/>
      <c r="H121" s="79">
        <f>data_drop!E118</f>
        <v>7635</v>
      </c>
      <c r="I121" s="79"/>
      <c r="J121" s="79">
        <f>data_drop!G118</f>
        <v>0</v>
      </c>
    </row>
    <row r="122" spans="1:10" x14ac:dyDescent="0.3">
      <c r="A122">
        <f>data_drop!B119</f>
        <v>2493</v>
      </c>
      <c r="B122" s="5" t="str">
        <f>data_drop!C119</f>
        <v>Gilmore City-Bradgate</v>
      </c>
      <c r="D122" s="80">
        <f>VLOOKUP(All_Districts!A122,Dist_List!B:E,4,FALSE)</f>
        <v>174</v>
      </c>
      <c r="F122" s="79">
        <f>data_drop!F119</f>
        <v>7767</v>
      </c>
      <c r="G122" s="79"/>
      <c r="H122" s="79">
        <f>data_drop!E119</f>
        <v>7635</v>
      </c>
      <c r="I122" s="79"/>
      <c r="J122" s="79">
        <f>data_drop!G119</f>
        <v>132</v>
      </c>
    </row>
    <row r="123" spans="1:10" x14ac:dyDescent="0.3">
      <c r="A123">
        <f>data_drop!B120</f>
        <v>2502</v>
      </c>
      <c r="B123" s="5" t="str">
        <f>data_drop!C120</f>
        <v>Gladbrook-Reinbeck</v>
      </c>
      <c r="D123" s="80">
        <f>VLOOKUP(All_Districts!A123,Dist_List!B:E,4,FALSE)</f>
        <v>617.29999999999995</v>
      </c>
      <c r="F123" s="79">
        <f>data_drop!F120</f>
        <v>7700</v>
      </c>
      <c r="G123" s="79"/>
      <c r="H123" s="79">
        <f>data_drop!E120</f>
        <v>7635</v>
      </c>
      <c r="I123" s="79"/>
      <c r="J123" s="79">
        <f>data_drop!G120</f>
        <v>65</v>
      </c>
    </row>
    <row r="124" spans="1:10" x14ac:dyDescent="0.3">
      <c r="A124" s="7">
        <f>data_drop!B121</f>
        <v>2511</v>
      </c>
      <c r="B124" s="8" t="str">
        <f>data_drop!C121</f>
        <v>Glenwood</v>
      </c>
      <c r="C124" s="7"/>
      <c r="D124" s="81">
        <f>VLOOKUP(All_Districts!A124,Dist_List!B:E,4,FALSE)</f>
        <v>1918.9</v>
      </c>
      <c r="E124" s="7"/>
      <c r="F124" s="82">
        <f>data_drop!F121</f>
        <v>7635</v>
      </c>
      <c r="G124" s="82"/>
      <c r="H124" s="82">
        <f>data_drop!E121</f>
        <v>7635</v>
      </c>
      <c r="I124" s="82"/>
      <c r="J124" s="82">
        <f>data_drop!G121</f>
        <v>0</v>
      </c>
    </row>
    <row r="125" spans="1:10" x14ac:dyDescent="0.3">
      <c r="A125">
        <f>data_drop!B122</f>
        <v>2520</v>
      </c>
      <c r="B125" s="5" t="str">
        <f>data_drop!C122</f>
        <v>Glidden-Ralston</v>
      </c>
      <c r="D125" s="80">
        <f>VLOOKUP(All_Districts!A125,Dist_List!B:E,4,FALSE)</f>
        <v>296</v>
      </c>
      <c r="F125" s="79">
        <f>data_drop!F122</f>
        <v>7635</v>
      </c>
      <c r="G125" s="79"/>
      <c r="H125" s="79">
        <f>data_drop!E122</f>
        <v>7635</v>
      </c>
      <c r="I125" s="79"/>
      <c r="J125" s="79">
        <f>data_drop!G122</f>
        <v>0</v>
      </c>
    </row>
    <row r="126" spans="1:10" x14ac:dyDescent="0.3">
      <c r="A126">
        <f>data_drop!B123</f>
        <v>2556</v>
      </c>
      <c r="B126" s="5" t="str">
        <f>data_drop!C123</f>
        <v>Graettinger-Terril</v>
      </c>
      <c r="D126" s="80">
        <f>VLOOKUP(All_Districts!A126,Dist_List!B:E,4,FALSE)</f>
        <v>378</v>
      </c>
      <c r="F126" s="79">
        <f>data_drop!F123</f>
        <v>7635</v>
      </c>
      <c r="G126" s="79"/>
      <c r="H126" s="79">
        <f>data_drop!E123</f>
        <v>7635</v>
      </c>
      <c r="I126" s="79"/>
      <c r="J126" s="79">
        <f>data_drop!G123</f>
        <v>0</v>
      </c>
    </row>
    <row r="127" spans="1:10" x14ac:dyDescent="0.3">
      <c r="A127">
        <f>data_drop!B124</f>
        <v>2673</v>
      </c>
      <c r="B127" s="5" t="str">
        <f>data_drop!C124</f>
        <v>Nodaway Valley</v>
      </c>
      <c r="D127" s="80">
        <f>VLOOKUP(All_Districts!A127,Dist_List!B:E,4,FALSE)</f>
        <v>626.5</v>
      </c>
      <c r="F127" s="79">
        <f>data_drop!F124</f>
        <v>7637</v>
      </c>
      <c r="G127" s="79"/>
      <c r="H127" s="79">
        <f>data_drop!E124</f>
        <v>7635</v>
      </c>
      <c r="I127" s="79"/>
      <c r="J127" s="79">
        <f>data_drop!G124</f>
        <v>2</v>
      </c>
    </row>
    <row r="128" spans="1:10" x14ac:dyDescent="0.3">
      <c r="A128">
        <f>data_drop!B125</f>
        <v>2682</v>
      </c>
      <c r="B128" s="5" t="str">
        <f>data_drop!C125</f>
        <v>GMG</v>
      </c>
      <c r="D128" s="80">
        <f>VLOOKUP(All_Districts!A128,Dist_List!B:E,4,FALSE)</f>
        <v>254.5</v>
      </c>
      <c r="F128" s="79">
        <f>data_drop!F125</f>
        <v>7635</v>
      </c>
      <c r="G128" s="79"/>
      <c r="H128" s="79">
        <f>data_drop!E125</f>
        <v>7635</v>
      </c>
      <c r="I128" s="79"/>
      <c r="J128" s="79">
        <f>data_drop!G125</f>
        <v>0</v>
      </c>
    </row>
    <row r="129" spans="1:10" x14ac:dyDescent="0.3">
      <c r="A129" s="7">
        <f>data_drop!B126</f>
        <v>2709</v>
      </c>
      <c r="B129" s="8" t="str">
        <f>data_drop!C126</f>
        <v>Grinnell-Newburg</v>
      </c>
      <c r="C129" s="7"/>
      <c r="D129" s="81">
        <f>VLOOKUP(All_Districts!A129,Dist_List!B:E,4,FALSE)</f>
        <v>1498.3</v>
      </c>
      <c r="E129" s="7"/>
      <c r="F129" s="82">
        <f>data_drop!F126</f>
        <v>7635</v>
      </c>
      <c r="G129" s="82"/>
      <c r="H129" s="82">
        <f>data_drop!E126</f>
        <v>7635</v>
      </c>
      <c r="I129" s="82"/>
      <c r="J129" s="82">
        <f>data_drop!G126</f>
        <v>0</v>
      </c>
    </row>
    <row r="130" spans="1:10" x14ac:dyDescent="0.3">
      <c r="A130">
        <f>data_drop!B127</f>
        <v>2718</v>
      </c>
      <c r="B130" s="5" t="str">
        <f>data_drop!C127</f>
        <v>Griswold</v>
      </c>
      <c r="D130" s="80">
        <f>VLOOKUP(All_Districts!A130,Dist_List!B:E,4,FALSE)</f>
        <v>447.8</v>
      </c>
      <c r="F130" s="79">
        <f>data_drop!F127</f>
        <v>7665</v>
      </c>
      <c r="G130" s="79"/>
      <c r="H130" s="79">
        <f>data_drop!E127</f>
        <v>7635</v>
      </c>
      <c r="I130" s="79"/>
      <c r="J130" s="79">
        <f>data_drop!G127</f>
        <v>30</v>
      </c>
    </row>
    <row r="131" spans="1:10" x14ac:dyDescent="0.3">
      <c r="A131">
        <f>data_drop!B128</f>
        <v>2727</v>
      </c>
      <c r="B131" s="5" t="str">
        <f>data_drop!C128</f>
        <v>Grundy Center</v>
      </c>
      <c r="D131" s="80">
        <f>VLOOKUP(All_Districts!A131,Dist_List!B:E,4,FALSE)</f>
        <v>679.3</v>
      </c>
      <c r="F131" s="79">
        <f>data_drop!F128</f>
        <v>7635</v>
      </c>
      <c r="G131" s="79"/>
      <c r="H131" s="79">
        <f>data_drop!E128</f>
        <v>7635</v>
      </c>
      <c r="I131" s="79"/>
      <c r="J131" s="79">
        <f>data_drop!G128</f>
        <v>0</v>
      </c>
    </row>
    <row r="132" spans="1:10" x14ac:dyDescent="0.3">
      <c r="A132">
        <f>data_drop!B129</f>
        <v>2754</v>
      </c>
      <c r="B132" s="5" t="str">
        <f>data_drop!C129</f>
        <v>Guthrie Center</v>
      </c>
      <c r="D132" s="80">
        <f>VLOOKUP(All_Districts!A132,Dist_List!B:E,4,FALSE)</f>
        <v>400.1</v>
      </c>
      <c r="F132" s="79">
        <f>data_drop!F129</f>
        <v>7635</v>
      </c>
      <c r="G132" s="79"/>
      <c r="H132" s="79">
        <f>data_drop!E129</f>
        <v>7635</v>
      </c>
      <c r="I132" s="79"/>
      <c r="J132" s="79">
        <f>data_drop!G129</f>
        <v>0</v>
      </c>
    </row>
    <row r="133" spans="1:10" x14ac:dyDescent="0.3">
      <c r="A133">
        <f>data_drop!B130</f>
        <v>2763</v>
      </c>
      <c r="B133" s="5" t="str">
        <f>data_drop!C130</f>
        <v>Clayton Ridge</v>
      </c>
      <c r="D133" s="80">
        <f>VLOOKUP(All_Districts!A133,Dist_List!B:E,4,FALSE)</f>
        <v>641.9</v>
      </c>
      <c r="F133" s="79">
        <f>data_drop!F130</f>
        <v>7692</v>
      </c>
      <c r="G133" s="79"/>
      <c r="H133" s="79">
        <f>data_drop!E130</f>
        <v>7635</v>
      </c>
      <c r="I133" s="79"/>
      <c r="J133" s="79">
        <f>data_drop!G130</f>
        <v>57</v>
      </c>
    </row>
    <row r="134" spans="1:10" x14ac:dyDescent="0.3">
      <c r="A134" s="7">
        <f>data_drop!B131</f>
        <v>2766</v>
      </c>
      <c r="B134" s="8" t="str">
        <f>data_drop!C131</f>
        <v>HLV</v>
      </c>
      <c r="C134" s="7"/>
      <c r="D134" s="81">
        <f>VLOOKUP(All_Districts!A134,Dist_List!B:E,4,FALSE)</f>
        <v>313.3</v>
      </c>
      <c r="E134" s="7"/>
      <c r="F134" s="82">
        <f>data_drop!F131</f>
        <v>7700</v>
      </c>
      <c r="G134" s="82"/>
      <c r="H134" s="82">
        <f>data_drop!E131</f>
        <v>7635</v>
      </c>
      <c r="I134" s="82"/>
      <c r="J134" s="82">
        <f>data_drop!G131</f>
        <v>65</v>
      </c>
    </row>
    <row r="135" spans="1:10" x14ac:dyDescent="0.3">
      <c r="A135">
        <f>data_drop!B132</f>
        <v>2772</v>
      </c>
      <c r="B135" s="5" t="str">
        <f>data_drop!C132</f>
        <v>Hamburg</v>
      </c>
      <c r="D135" s="80">
        <f>VLOOKUP(All_Districts!A135,Dist_List!B:E,4,FALSE)</f>
        <v>226</v>
      </c>
      <c r="F135" s="79">
        <f>data_drop!F132</f>
        <v>7741</v>
      </c>
      <c r="G135" s="79"/>
      <c r="H135" s="79">
        <f>data_drop!E132</f>
        <v>7635</v>
      </c>
      <c r="I135" s="79"/>
      <c r="J135" s="79">
        <f>data_drop!G132</f>
        <v>106</v>
      </c>
    </row>
    <row r="136" spans="1:10" x14ac:dyDescent="0.3">
      <c r="A136">
        <f>data_drop!B133</f>
        <v>2781</v>
      </c>
      <c r="B136" s="5" t="str">
        <f>data_drop!C133</f>
        <v>Hampton-Dumont</v>
      </c>
      <c r="D136" s="80">
        <f>VLOOKUP(All_Districts!A136,Dist_List!B:E,4,FALSE)</f>
        <v>1119.5</v>
      </c>
      <c r="F136" s="79">
        <f>data_drop!F133</f>
        <v>7635</v>
      </c>
      <c r="G136" s="79"/>
      <c r="H136" s="79">
        <f>data_drop!E133</f>
        <v>7635</v>
      </c>
      <c r="I136" s="79"/>
      <c r="J136" s="79">
        <f>data_drop!G133</f>
        <v>0</v>
      </c>
    </row>
    <row r="137" spans="1:10" x14ac:dyDescent="0.3">
      <c r="A137">
        <f>data_drop!B134</f>
        <v>2826</v>
      </c>
      <c r="B137" s="5" t="str">
        <f>data_drop!C134</f>
        <v>Harlan</v>
      </c>
      <c r="D137" s="80">
        <f>VLOOKUP(All_Districts!A137,Dist_List!B:E,4,FALSE)</f>
        <v>1375.3</v>
      </c>
      <c r="F137" s="79">
        <f>data_drop!F134</f>
        <v>7640</v>
      </c>
      <c r="G137" s="79"/>
      <c r="H137" s="79">
        <f>data_drop!E134</f>
        <v>7635</v>
      </c>
      <c r="I137" s="79"/>
      <c r="J137" s="79">
        <f>data_drop!G134</f>
        <v>5</v>
      </c>
    </row>
    <row r="138" spans="1:10" x14ac:dyDescent="0.3">
      <c r="A138">
        <f>data_drop!B135</f>
        <v>2846</v>
      </c>
      <c r="B138" s="5" t="str">
        <f>data_drop!C135</f>
        <v>Harris-Lake Park</v>
      </c>
      <c r="D138" s="80">
        <f>VLOOKUP(All_Districts!A138,Dist_List!B:E,4,FALSE)</f>
        <v>294</v>
      </c>
      <c r="F138" s="79">
        <f>data_drop!F135</f>
        <v>7671</v>
      </c>
      <c r="G138" s="79"/>
      <c r="H138" s="79">
        <f>data_drop!E135</f>
        <v>7635</v>
      </c>
      <c r="I138" s="79"/>
      <c r="J138" s="79">
        <f>data_drop!G135</f>
        <v>36</v>
      </c>
    </row>
    <row r="139" spans="1:10" x14ac:dyDescent="0.3">
      <c r="A139" s="7">
        <f>data_drop!B136</f>
        <v>2862</v>
      </c>
      <c r="B139" s="8" t="str">
        <f>data_drop!C136</f>
        <v>Hartley-Melvin-Sanborn</v>
      </c>
      <c r="C139" s="7"/>
      <c r="D139" s="81">
        <f>VLOOKUP(All_Districts!A139,Dist_List!B:E,4,FALSE)</f>
        <v>641.70000000000005</v>
      </c>
      <c r="E139" s="7"/>
      <c r="F139" s="82">
        <f>data_drop!F136</f>
        <v>7647</v>
      </c>
      <c r="G139" s="82"/>
      <c r="H139" s="82">
        <f>data_drop!E136</f>
        <v>7635</v>
      </c>
      <c r="I139" s="82"/>
      <c r="J139" s="82">
        <f>data_drop!G136</f>
        <v>12</v>
      </c>
    </row>
    <row r="140" spans="1:10" x14ac:dyDescent="0.3">
      <c r="A140">
        <f>data_drop!B137</f>
        <v>2977</v>
      </c>
      <c r="B140" s="5" t="str">
        <f>data_drop!C137</f>
        <v>Highland</v>
      </c>
      <c r="D140" s="80">
        <f>VLOOKUP(All_Districts!A140,Dist_List!B:E,4,FALSE)</f>
        <v>583</v>
      </c>
      <c r="F140" s="79">
        <f>data_drop!F137</f>
        <v>7635</v>
      </c>
      <c r="G140" s="79"/>
      <c r="H140" s="79">
        <f>data_drop!E137</f>
        <v>7635</v>
      </c>
      <c r="I140" s="79"/>
      <c r="J140" s="79">
        <f>data_drop!G137</f>
        <v>0</v>
      </c>
    </row>
    <row r="141" spans="1:10" x14ac:dyDescent="0.3">
      <c r="A141">
        <f>data_drop!B138</f>
        <v>2988</v>
      </c>
      <c r="B141" s="5" t="str">
        <f>data_drop!C138</f>
        <v>Hinton</v>
      </c>
      <c r="D141" s="80">
        <f>VLOOKUP(All_Districts!A141,Dist_List!B:E,4,FALSE)</f>
        <v>557.1</v>
      </c>
      <c r="F141" s="79">
        <f>data_drop!F138</f>
        <v>7635</v>
      </c>
      <c r="G141" s="79"/>
      <c r="H141" s="79">
        <f>data_drop!E138</f>
        <v>7635</v>
      </c>
      <c r="I141" s="79"/>
      <c r="J141" s="79">
        <f>data_drop!G138</f>
        <v>0</v>
      </c>
    </row>
    <row r="142" spans="1:10" x14ac:dyDescent="0.3">
      <c r="A142">
        <f>data_drop!B139</f>
        <v>3029</v>
      </c>
      <c r="B142" s="5" t="str">
        <f>data_drop!C139</f>
        <v>Howard-Winneshiek</v>
      </c>
      <c r="D142" s="80">
        <f>VLOOKUP(All_Districts!A142,Dist_List!B:E,4,FALSE)</f>
        <v>1151.7</v>
      </c>
      <c r="F142" s="79">
        <f>data_drop!F139</f>
        <v>7723</v>
      </c>
      <c r="G142" s="79"/>
      <c r="H142" s="79">
        <f>data_drop!E139</f>
        <v>7635</v>
      </c>
      <c r="I142" s="79"/>
      <c r="J142" s="79">
        <f>data_drop!G139</f>
        <v>88</v>
      </c>
    </row>
    <row r="143" spans="1:10" x14ac:dyDescent="0.3">
      <c r="A143">
        <f>data_drop!B140</f>
        <v>3033</v>
      </c>
      <c r="B143" s="5" t="str">
        <f>data_drop!C140</f>
        <v>Hubbard-Radcliffe</v>
      </c>
      <c r="D143" s="80">
        <f>VLOOKUP(All_Districts!A143,Dist_List!B:E,4,FALSE)</f>
        <v>411.8</v>
      </c>
      <c r="F143" s="79">
        <f>data_drop!F140</f>
        <v>7712</v>
      </c>
      <c r="G143" s="79"/>
      <c r="H143" s="79">
        <f>data_drop!E140</f>
        <v>7635</v>
      </c>
      <c r="I143" s="79"/>
      <c r="J143" s="79">
        <f>data_drop!G140</f>
        <v>77</v>
      </c>
    </row>
    <row r="144" spans="1:10" x14ac:dyDescent="0.3">
      <c r="A144" s="7">
        <f>data_drop!B141</f>
        <v>3042</v>
      </c>
      <c r="B144" s="8" t="str">
        <f>data_drop!C141</f>
        <v>Hudson</v>
      </c>
      <c r="C144" s="7"/>
      <c r="D144" s="81">
        <f>VLOOKUP(All_Districts!A144,Dist_List!B:E,4,FALSE)</f>
        <v>714.7</v>
      </c>
      <c r="E144" s="7"/>
      <c r="F144" s="82">
        <f>data_drop!F141</f>
        <v>7775</v>
      </c>
      <c r="G144" s="82"/>
      <c r="H144" s="82">
        <f>data_drop!E141</f>
        <v>7635</v>
      </c>
      <c r="I144" s="82"/>
      <c r="J144" s="82">
        <f>data_drop!G141</f>
        <v>140</v>
      </c>
    </row>
    <row r="145" spans="1:10" x14ac:dyDescent="0.3">
      <c r="A145">
        <f>data_drop!B142</f>
        <v>3060</v>
      </c>
      <c r="B145" s="5" t="str">
        <f>data_drop!C142</f>
        <v>Humboldt</v>
      </c>
      <c r="D145" s="80">
        <f>VLOOKUP(All_Districts!A145,Dist_List!B:E,4,FALSE)</f>
        <v>1246.8</v>
      </c>
      <c r="F145" s="79">
        <f>data_drop!F142</f>
        <v>7635</v>
      </c>
      <c r="G145" s="79"/>
      <c r="H145" s="79">
        <f>data_drop!E142</f>
        <v>7635</v>
      </c>
      <c r="I145" s="79"/>
      <c r="J145" s="79">
        <f>data_drop!G142</f>
        <v>0</v>
      </c>
    </row>
    <row r="146" spans="1:10" x14ac:dyDescent="0.3">
      <c r="A146">
        <f>data_drop!B143</f>
        <v>3105</v>
      </c>
      <c r="B146" s="5" t="str">
        <f>data_drop!C143</f>
        <v>Independence</v>
      </c>
      <c r="D146" s="80">
        <f>VLOOKUP(All_Districts!A146,Dist_List!B:E,4,FALSE)</f>
        <v>1383.7</v>
      </c>
      <c r="F146" s="79">
        <f>data_drop!F143</f>
        <v>7635</v>
      </c>
      <c r="G146" s="79"/>
      <c r="H146" s="79">
        <f>data_drop!E143</f>
        <v>7635</v>
      </c>
      <c r="I146" s="79"/>
      <c r="J146" s="79">
        <f>data_drop!G143</f>
        <v>0</v>
      </c>
    </row>
    <row r="147" spans="1:10" x14ac:dyDescent="0.3">
      <c r="A147">
        <f>data_drop!B144</f>
        <v>3114</v>
      </c>
      <c r="B147" s="5" t="str">
        <f>data_drop!C144</f>
        <v>Indianola</v>
      </c>
      <c r="D147" s="80">
        <f>VLOOKUP(All_Districts!A147,Dist_List!B:E,4,FALSE)</f>
        <v>3436.6</v>
      </c>
      <c r="F147" s="79">
        <f>data_drop!F144</f>
        <v>7635</v>
      </c>
      <c r="G147" s="79"/>
      <c r="H147" s="79">
        <f>data_drop!E144</f>
        <v>7635</v>
      </c>
      <c r="I147" s="79"/>
      <c r="J147" s="79">
        <f>data_drop!G144</f>
        <v>0</v>
      </c>
    </row>
    <row r="148" spans="1:10" x14ac:dyDescent="0.3">
      <c r="A148">
        <f>data_drop!B145</f>
        <v>3119</v>
      </c>
      <c r="B148" s="5" t="str">
        <f>data_drop!C145</f>
        <v>Interstate 35</v>
      </c>
      <c r="D148" s="80">
        <f>VLOOKUP(All_Districts!A148,Dist_List!B:E,4,FALSE)</f>
        <v>838.8</v>
      </c>
      <c r="F148" s="79">
        <f>data_drop!F145</f>
        <v>7635</v>
      </c>
      <c r="G148" s="79"/>
      <c r="H148" s="79">
        <f>data_drop!E145</f>
        <v>7635</v>
      </c>
      <c r="I148" s="79"/>
      <c r="J148" s="79">
        <f>data_drop!G145</f>
        <v>0</v>
      </c>
    </row>
    <row r="149" spans="1:10" x14ac:dyDescent="0.3">
      <c r="A149" s="7">
        <f>data_drop!B146</f>
        <v>3141</v>
      </c>
      <c r="B149" s="8" t="str">
        <f>data_drop!C146</f>
        <v>Iowa City</v>
      </c>
      <c r="C149" s="7"/>
      <c r="D149" s="81">
        <f>VLOOKUP(All_Districts!A149,Dist_List!B:E,4,FALSE)</f>
        <v>14439.8</v>
      </c>
      <c r="E149" s="7"/>
      <c r="F149" s="82">
        <f>data_drop!F146</f>
        <v>7635</v>
      </c>
      <c r="G149" s="82"/>
      <c r="H149" s="82">
        <f>data_drop!E146</f>
        <v>7635</v>
      </c>
      <c r="I149" s="82"/>
      <c r="J149" s="82">
        <f>data_drop!G146</f>
        <v>0</v>
      </c>
    </row>
    <row r="150" spans="1:10" x14ac:dyDescent="0.3">
      <c r="A150">
        <f>data_drop!B147</f>
        <v>3150</v>
      </c>
      <c r="B150" s="5" t="str">
        <f>data_drop!C147</f>
        <v>Iowa Falls</v>
      </c>
      <c r="D150" s="80">
        <f>VLOOKUP(All_Districts!A150,Dist_List!B:E,4,FALSE)</f>
        <v>1002.3</v>
      </c>
      <c r="F150" s="79">
        <f>data_drop!F147</f>
        <v>7635</v>
      </c>
      <c r="G150" s="79"/>
      <c r="H150" s="79">
        <f>data_drop!E147</f>
        <v>7635</v>
      </c>
      <c r="I150" s="79"/>
      <c r="J150" s="79">
        <f>data_drop!G147</f>
        <v>0</v>
      </c>
    </row>
    <row r="151" spans="1:10" x14ac:dyDescent="0.3">
      <c r="A151">
        <f>data_drop!B148</f>
        <v>3154</v>
      </c>
      <c r="B151" s="5" t="str">
        <f>data_drop!C148</f>
        <v>Iowa Valley</v>
      </c>
      <c r="D151" s="80">
        <f>VLOOKUP(All_Districts!A151,Dist_List!B:E,4,FALSE)</f>
        <v>500</v>
      </c>
      <c r="F151" s="79">
        <f>data_drop!F148</f>
        <v>7635</v>
      </c>
      <c r="G151" s="79"/>
      <c r="H151" s="79">
        <f>data_drop!E148</f>
        <v>7635</v>
      </c>
      <c r="I151" s="79"/>
      <c r="J151" s="79">
        <f>data_drop!G148</f>
        <v>0</v>
      </c>
    </row>
    <row r="152" spans="1:10" x14ac:dyDescent="0.3">
      <c r="A152">
        <f>data_drop!B149</f>
        <v>3168</v>
      </c>
      <c r="B152" s="5" t="str">
        <f>data_drop!C149</f>
        <v>IKM-Manning</v>
      </c>
      <c r="D152" s="80">
        <f>VLOOKUP(All_Districts!A152,Dist_List!B:E,4,FALSE)</f>
        <v>666.1</v>
      </c>
      <c r="F152" s="79">
        <f>data_drop!F149</f>
        <v>7701</v>
      </c>
      <c r="G152" s="79"/>
      <c r="H152" s="79">
        <f>data_drop!E149</f>
        <v>7635</v>
      </c>
      <c r="I152" s="79"/>
      <c r="J152" s="79">
        <f>data_drop!G149</f>
        <v>66</v>
      </c>
    </row>
    <row r="153" spans="1:10" x14ac:dyDescent="0.3">
      <c r="A153">
        <f>data_drop!B150</f>
        <v>3186</v>
      </c>
      <c r="B153" s="5" t="str">
        <f>data_drop!C150</f>
        <v>Janesville</v>
      </c>
      <c r="D153" s="80">
        <f>VLOOKUP(All_Districts!A153,Dist_List!B:E,4,FALSE)</f>
        <v>440.9</v>
      </c>
      <c r="F153" s="79">
        <f>data_drop!F150</f>
        <v>7675</v>
      </c>
      <c r="G153" s="79"/>
      <c r="H153" s="79">
        <f>data_drop!E150</f>
        <v>7635</v>
      </c>
      <c r="I153" s="79"/>
      <c r="J153" s="79">
        <f>data_drop!G150</f>
        <v>40</v>
      </c>
    </row>
    <row r="154" spans="1:10" x14ac:dyDescent="0.3">
      <c r="A154" s="7">
        <f>data_drop!B151</f>
        <v>3195</v>
      </c>
      <c r="B154" s="8" t="str">
        <f>data_drop!C151</f>
        <v>Greene County</v>
      </c>
      <c r="C154" s="7"/>
      <c r="D154" s="81">
        <f>VLOOKUP(All_Districts!A154,Dist_List!B:E,4,FALSE)</f>
        <v>1185</v>
      </c>
      <c r="E154" s="7"/>
      <c r="F154" s="82">
        <f>data_drop!F151</f>
        <v>7674</v>
      </c>
      <c r="G154" s="82"/>
      <c r="H154" s="82">
        <f>data_drop!E151</f>
        <v>7635</v>
      </c>
      <c r="I154" s="82"/>
      <c r="J154" s="82">
        <f>data_drop!G151</f>
        <v>39</v>
      </c>
    </row>
    <row r="155" spans="1:10" x14ac:dyDescent="0.3">
      <c r="A155">
        <f>data_drop!B152</f>
        <v>3204</v>
      </c>
      <c r="B155" s="5" t="str">
        <f>data_drop!C152</f>
        <v>Jesup</v>
      </c>
      <c r="D155" s="80">
        <f>VLOOKUP(All_Districts!A155,Dist_List!B:E,4,FALSE)</f>
        <v>894.1</v>
      </c>
      <c r="F155" s="79">
        <f>data_drop!F152</f>
        <v>7635</v>
      </c>
      <c r="G155" s="79"/>
      <c r="H155" s="79">
        <f>data_drop!E152</f>
        <v>7635</v>
      </c>
      <c r="I155" s="79"/>
      <c r="J155" s="79">
        <f>data_drop!G152</f>
        <v>0</v>
      </c>
    </row>
    <row r="156" spans="1:10" x14ac:dyDescent="0.3">
      <c r="A156">
        <f>data_drop!B153</f>
        <v>3231</v>
      </c>
      <c r="B156" s="5" t="str">
        <f>data_drop!C153</f>
        <v>Johnston</v>
      </c>
      <c r="D156" s="80">
        <f>VLOOKUP(All_Districts!A156,Dist_List!B:E,4,FALSE)</f>
        <v>6984.8</v>
      </c>
      <c r="F156" s="79">
        <f>data_drop!F153</f>
        <v>7635</v>
      </c>
      <c r="G156" s="79"/>
      <c r="H156" s="79">
        <f>data_drop!E153</f>
        <v>7635</v>
      </c>
      <c r="I156" s="79"/>
      <c r="J156" s="79">
        <f>data_drop!G153</f>
        <v>0</v>
      </c>
    </row>
    <row r="157" spans="1:10" x14ac:dyDescent="0.3">
      <c r="A157">
        <f>data_drop!B154</f>
        <v>3312</v>
      </c>
      <c r="B157" s="5" t="str">
        <f>data_drop!C154</f>
        <v>Keokuk</v>
      </c>
      <c r="D157" s="80">
        <f>VLOOKUP(All_Districts!A157,Dist_List!B:E,4,FALSE)</f>
        <v>1850</v>
      </c>
      <c r="F157" s="79">
        <f>data_drop!F154</f>
        <v>7635</v>
      </c>
      <c r="G157" s="79"/>
      <c r="H157" s="79">
        <f>data_drop!E154</f>
        <v>7635</v>
      </c>
      <c r="I157" s="79"/>
      <c r="J157" s="79">
        <f>data_drop!G154</f>
        <v>0</v>
      </c>
    </row>
    <row r="158" spans="1:10" x14ac:dyDescent="0.3">
      <c r="A158">
        <f>data_drop!B155</f>
        <v>3330</v>
      </c>
      <c r="B158" s="5" t="str">
        <f>data_drop!C155</f>
        <v>Keota</v>
      </c>
      <c r="D158" s="80">
        <f>VLOOKUP(All_Districts!A158,Dist_List!B:E,4,FALSE)</f>
        <v>360.7</v>
      </c>
      <c r="F158" s="79">
        <f>data_drop!F155</f>
        <v>7644</v>
      </c>
      <c r="G158" s="79"/>
      <c r="H158" s="79">
        <f>data_drop!E155</f>
        <v>7635</v>
      </c>
      <c r="I158" s="79"/>
      <c r="J158" s="79">
        <f>data_drop!G155</f>
        <v>9</v>
      </c>
    </row>
    <row r="159" spans="1:10" x14ac:dyDescent="0.3">
      <c r="A159" s="7">
        <f>data_drop!B156</f>
        <v>3348</v>
      </c>
      <c r="B159" s="8" t="str">
        <f>data_drop!C156</f>
        <v>Kingsley-Pierson</v>
      </c>
      <c r="C159" s="7"/>
      <c r="D159" s="81">
        <f>VLOOKUP(All_Districts!A159,Dist_List!B:E,4,FALSE)</f>
        <v>471.1</v>
      </c>
      <c r="E159" s="7"/>
      <c r="F159" s="82">
        <f>data_drop!F156</f>
        <v>7703</v>
      </c>
      <c r="G159" s="82"/>
      <c r="H159" s="82">
        <f>data_drop!E156</f>
        <v>7635</v>
      </c>
      <c r="I159" s="82"/>
      <c r="J159" s="82">
        <f>data_drop!G156</f>
        <v>68</v>
      </c>
    </row>
    <row r="160" spans="1:10" x14ac:dyDescent="0.3">
      <c r="A160">
        <f>data_drop!B157</f>
        <v>3375</v>
      </c>
      <c r="B160" s="5" t="str">
        <f>data_drop!C157</f>
        <v>Knoxville</v>
      </c>
      <c r="D160" s="80">
        <f>VLOOKUP(All_Districts!A160,Dist_List!B:E,4,FALSE)</f>
        <v>1761.2</v>
      </c>
      <c r="F160" s="79">
        <f>data_drop!F157</f>
        <v>7635</v>
      </c>
      <c r="G160" s="79"/>
      <c r="H160" s="79">
        <f>data_drop!E157</f>
        <v>7635</v>
      </c>
      <c r="I160" s="79"/>
      <c r="J160" s="79">
        <f>data_drop!G157</f>
        <v>0</v>
      </c>
    </row>
    <row r="161" spans="1:10" x14ac:dyDescent="0.3">
      <c r="A161">
        <f>data_drop!B158</f>
        <v>3420</v>
      </c>
      <c r="B161" s="5" t="str">
        <f>data_drop!C158</f>
        <v>Lake Mills</v>
      </c>
      <c r="D161" s="80">
        <f>VLOOKUP(All_Districts!A161,Dist_List!B:E,4,FALSE)</f>
        <v>565.1</v>
      </c>
      <c r="F161" s="79">
        <f>data_drop!F158</f>
        <v>7635</v>
      </c>
      <c r="G161" s="79"/>
      <c r="H161" s="79">
        <f>data_drop!E158</f>
        <v>7635</v>
      </c>
      <c r="I161" s="79"/>
      <c r="J161" s="79">
        <f>data_drop!G158</f>
        <v>0</v>
      </c>
    </row>
    <row r="162" spans="1:10" x14ac:dyDescent="0.3">
      <c r="A162">
        <f>data_drop!B159</f>
        <v>3465</v>
      </c>
      <c r="B162" s="5" t="str">
        <f>data_drop!C159</f>
        <v>Lamoni</v>
      </c>
      <c r="D162" s="80">
        <f>VLOOKUP(All_Districts!A162,Dist_List!B:E,4,FALSE)</f>
        <v>336.8</v>
      </c>
      <c r="F162" s="79">
        <f>data_drop!F159</f>
        <v>7635</v>
      </c>
      <c r="G162" s="79"/>
      <c r="H162" s="79">
        <f>data_drop!E159</f>
        <v>7635</v>
      </c>
      <c r="I162" s="79"/>
      <c r="J162" s="79">
        <f>data_drop!G159</f>
        <v>0</v>
      </c>
    </row>
    <row r="163" spans="1:10" x14ac:dyDescent="0.3">
      <c r="A163">
        <f>data_drop!B160</f>
        <v>3537</v>
      </c>
      <c r="B163" s="5" t="str">
        <f>data_drop!C160</f>
        <v>Laurens-Marathon</v>
      </c>
      <c r="D163" s="80">
        <f>VLOOKUP(All_Districts!A163,Dist_List!B:E,4,FALSE)</f>
        <v>299.3</v>
      </c>
      <c r="F163" s="79">
        <f>data_drop!F160</f>
        <v>7635</v>
      </c>
      <c r="G163" s="79"/>
      <c r="H163" s="79">
        <f>data_drop!E160</f>
        <v>7635</v>
      </c>
      <c r="I163" s="79"/>
      <c r="J163" s="79">
        <f>data_drop!G160</f>
        <v>0</v>
      </c>
    </row>
    <row r="164" spans="1:10" x14ac:dyDescent="0.3">
      <c r="A164" s="7">
        <f>data_drop!B161</f>
        <v>3555</v>
      </c>
      <c r="B164" s="8" t="str">
        <f>data_drop!C161</f>
        <v>Lawton-Bronson</v>
      </c>
      <c r="C164" s="7"/>
      <c r="D164" s="81">
        <f>VLOOKUP(All_Districts!A164,Dist_List!B:E,4,FALSE)</f>
        <v>611.5</v>
      </c>
      <c r="E164" s="7"/>
      <c r="F164" s="82">
        <f>data_drop!F161</f>
        <v>7635</v>
      </c>
      <c r="G164" s="82"/>
      <c r="H164" s="82">
        <f>data_drop!E161</f>
        <v>7635</v>
      </c>
      <c r="I164" s="82"/>
      <c r="J164" s="82">
        <f>data_drop!G161</f>
        <v>0</v>
      </c>
    </row>
    <row r="165" spans="1:10" x14ac:dyDescent="0.3">
      <c r="A165">
        <f>data_drop!B162</f>
        <v>3582</v>
      </c>
      <c r="B165" s="5" t="str">
        <f>data_drop!C162</f>
        <v>East Marshall</v>
      </c>
      <c r="D165" s="80">
        <f>VLOOKUP(All_Districts!A165,Dist_List!B:E,4,FALSE)</f>
        <v>525.20000000000005</v>
      </c>
      <c r="F165" s="79">
        <f>data_drop!F162</f>
        <v>7684</v>
      </c>
      <c r="G165" s="79"/>
      <c r="H165" s="79">
        <f>data_drop!E162</f>
        <v>7635</v>
      </c>
      <c r="I165" s="79"/>
      <c r="J165" s="79">
        <f>data_drop!G162</f>
        <v>49</v>
      </c>
    </row>
    <row r="166" spans="1:10" x14ac:dyDescent="0.3">
      <c r="A166">
        <f>data_drop!B163</f>
        <v>3600</v>
      </c>
      <c r="B166" s="5" t="str">
        <f>data_drop!C163</f>
        <v>Le Mars</v>
      </c>
      <c r="D166" s="80">
        <f>VLOOKUP(All_Districts!A166,Dist_List!B:E,4,FALSE)</f>
        <v>2235.3000000000002</v>
      </c>
      <c r="F166" s="79">
        <f>data_drop!F163</f>
        <v>7635</v>
      </c>
      <c r="G166" s="79"/>
      <c r="H166" s="79">
        <f>data_drop!E163</f>
        <v>7635</v>
      </c>
      <c r="I166" s="79"/>
      <c r="J166" s="79">
        <f>data_drop!G163</f>
        <v>0</v>
      </c>
    </row>
    <row r="167" spans="1:10" x14ac:dyDescent="0.3">
      <c r="A167">
        <f>data_drop!B164</f>
        <v>3609</v>
      </c>
      <c r="B167" s="5" t="str">
        <f>data_drop!C164</f>
        <v>Lenox</v>
      </c>
      <c r="D167" s="80">
        <f>VLOOKUP(All_Districts!A167,Dist_List!B:E,4,FALSE)</f>
        <v>450.4</v>
      </c>
      <c r="F167" s="79">
        <f>data_drop!F164</f>
        <v>7635</v>
      </c>
      <c r="G167" s="79"/>
      <c r="H167" s="79">
        <f>data_drop!E164</f>
        <v>7635</v>
      </c>
      <c r="I167" s="79"/>
      <c r="J167" s="79">
        <f>data_drop!G164</f>
        <v>0</v>
      </c>
    </row>
    <row r="168" spans="1:10" x14ac:dyDescent="0.3">
      <c r="A168">
        <f>data_drop!B165</f>
        <v>3645</v>
      </c>
      <c r="B168" s="5" t="str">
        <f>data_drop!C165</f>
        <v>Lewis Central</v>
      </c>
      <c r="D168" s="80">
        <f>VLOOKUP(All_Districts!A168,Dist_List!B:E,4,FALSE)</f>
        <v>2655.6</v>
      </c>
      <c r="F168" s="79">
        <f>data_drop!F165</f>
        <v>7635</v>
      </c>
      <c r="G168" s="79"/>
      <c r="H168" s="79">
        <f>data_drop!E165</f>
        <v>7635</v>
      </c>
      <c r="I168" s="79"/>
      <c r="J168" s="79">
        <f>data_drop!G165</f>
        <v>0</v>
      </c>
    </row>
    <row r="169" spans="1:10" x14ac:dyDescent="0.3">
      <c r="A169" s="7">
        <f>data_drop!B166</f>
        <v>3691</v>
      </c>
      <c r="B169" s="8" t="str">
        <f>data_drop!C166</f>
        <v>North Cedar</v>
      </c>
      <c r="C169" s="7"/>
      <c r="D169" s="81">
        <f>VLOOKUP(All_Districts!A169,Dist_List!B:E,4,FALSE)</f>
        <v>725.8</v>
      </c>
      <c r="E169" s="7"/>
      <c r="F169" s="82">
        <f>data_drop!F166</f>
        <v>7641</v>
      </c>
      <c r="G169" s="82"/>
      <c r="H169" s="82">
        <f>data_drop!E166</f>
        <v>7635</v>
      </c>
      <c r="I169" s="82"/>
      <c r="J169" s="82">
        <f>data_drop!G166</f>
        <v>6</v>
      </c>
    </row>
    <row r="170" spans="1:10" x14ac:dyDescent="0.3">
      <c r="A170">
        <f>data_drop!B167</f>
        <v>3715</v>
      </c>
      <c r="B170" s="5" t="str">
        <f>data_drop!C167</f>
        <v>Linn-Mar</v>
      </c>
      <c r="D170" s="80">
        <f>VLOOKUP(All_Districts!A170,Dist_List!B:E,4,FALSE)</f>
        <v>7685.5</v>
      </c>
      <c r="F170" s="79">
        <f>data_drop!F167</f>
        <v>7635</v>
      </c>
      <c r="G170" s="79"/>
      <c r="H170" s="79">
        <f>data_drop!E167</f>
        <v>7635</v>
      </c>
      <c r="I170" s="79"/>
      <c r="J170" s="79">
        <f>data_drop!G167</f>
        <v>0</v>
      </c>
    </row>
    <row r="171" spans="1:10" x14ac:dyDescent="0.3">
      <c r="A171">
        <f>data_drop!B168</f>
        <v>3744</v>
      </c>
      <c r="B171" s="5" t="str">
        <f>data_drop!C168</f>
        <v>Lisbon</v>
      </c>
      <c r="D171" s="80">
        <f>VLOOKUP(All_Districts!A171,Dist_List!B:E,4,FALSE)</f>
        <v>671.1</v>
      </c>
      <c r="F171" s="79">
        <f>data_drop!F168</f>
        <v>7635</v>
      </c>
      <c r="G171" s="79"/>
      <c r="H171" s="79">
        <f>data_drop!E168</f>
        <v>7635</v>
      </c>
      <c r="I171" s="79"/>
      <c r="J171" s="79">
        <f>data_drop!G168</f>
        <v>0</v>
      </c>
    </row>
    <row r="172" spans="1:10" x14ac:dyDescent="0.3">
      <c r="A172">
        <f>data_drop!B169</f>
        <v>3798</v>
      </c>
      <c r="B172" s="5" t="str">
        <f>data_drop!C169</f>
        <v>Logan-Magnolia</v>
      </c>
      <c r="D172" s="80">
        <f>VLOOKUP(All_Districts!A172,Dist_List!B:E,4,FALSE)</f>
        <v>602.9</v>
      </c>
      <c r="F172" s="79">
        <f>data_drop!F169</f>
        <v>7635</v>
      </c>
      <c r="G172" s="79"/>
      <c r="H172" s="79">
        <f>data_drop!E169</f>
        <v>7635</v>
      </c>
      <c r="I172" s="79"/>
      <c r="J172" s="79">
        <f>data_drop!G169</f>
        <v>0</v>
      </c>
    </row>
    <row r="173" spans="1:10" x14ac:dyDescent="0.3">
      <c r="A173">
        <f>data_drop!B170</f>
        <v>3816</v>
      </c>
      <c r="B173" s="5" t="str">
        <f>data_drop!C170</f>
        <v>Lone Tree</v>
      </c>
      <c r="D173" s="80">
        <f>VLOOKUP(All_Districts!A173,Dist_List!B:E,4,FALSE)</f>
        <v>316.8</v>
      </c>
      <c r="F173" s="79">
        <f>data_drop!F170</f>
        <v>7635</v>
      </c>
      <c r="G173" s="79"/>
      <c r="H173" s="79">
        <f>data_drop!E170</f>
        <v>7635</v>
      </c>
      <c r="I173" s="79"/>
      <c r="J173" s="79">
        <f>data_drop!G170</f>
        <v>0</v>
      </c>
    </row>
    <row r="174" spans="1:10" x14ac:dyDescent="0.3">
      <c r="A174" s="7">
        <f>data_drop!B171</f>
        <v>3841</v>
      </c>
      <c r="B174" s="8" t="str">
        <f>data_drop!C171</f>
        <v>Louisa-Muscatine</v>
      </c>
      <c r="C174" s="7"/>
      <c r="D174" s="81">
        <f>VLOOKUP(All_Districts!A174,Dist_List!B:E,4,FALSE)</f>
        <v>687.2</v>
      </c>
      <c r="E174" s="7"/>
      <c r="F174" s="82">
        <f>data_drop!F171</f>
        <v>7635</v>
      </c>
      <c r="G174" s="82"/>
      <c r="H174" s="82">
        <f>data_drop!E171</f>
        <v>7635</v>
      </c>
      <c r="I174" s="82"/>
      <c r="J174" s="82">
        <f>data_drop!G171</f>
        <v>0</v>
      </c>
    </row>
    <row r="175" spans="1:10" x14ac:dyDescent="0.3">
      <c r="A175">
        <f>data_drop!B172</f>
        <v>3906</v>
      </c>
      <c r="B175" s="5" t="str">
        <f>data_drop!C172</f>
        <v>Lynnville-Sully</v>
      </c>
      <c r="D175" s="80">
        <f>VLOOKUP(All_Districts!A175,Dist_List!B:E,4,FALSE)</f>
        <v>450</v>
      </c>
      <c r="F175" s="79">
        <f>data_drop!F172</f>
        <v>7635</v>
      </c>
      <c r="G175" s="79"/>
      <c r="H175" s="79">
        <f>data_drop!E172</f>
        <v>7635</v>
      </c>
      <c r="I175" s="79"/>
      <c r="J175" s="79">
        <f>data_drop!G172</f>
        <v>0</v>
      </c>
    </row>
    <row r="176" spans="1:10" x14ac:dyDescent="0.3">
      <c r="A176">
        <f>data_drop!B173</f>
        <v>3942</v>
      </c>
      <c r="B176" s="5" t="str">
        <f>data_drop!C173</f>
        <v>Madrid</v>
      </c>
      <c r="D176" s="80">
        <f>VLOOKUP(All_Districts!A176,Dist_List!B:E,4,FALSE)</f>
        <v>670</v>
      </c>
      <c r="F176" s="79">
        <f>data_drop!F173</f>
        <v>7635</v>
      </c>
      <c r="G176" s="79"/>
      <c r="H176" s="79">
        <f>data_drop!E173</f>
        <v>7635</v>
      </c>
      <c r="I176" s="79"/>
      <c r="J176" s="79">
        <f>data_drop!G173</f>
        <v>0</v>
      </c>
    </row>
    <row r="177" spans="1:10" x14ac:dyDescent="0.3">
      <c r="A177">
        <f>data_drop!B174</f>
        <v>3978</v>
      </c>
      <c r="B177" s="5" t="str">
        <f>data_drop!C174</f>
        <v>East Mills</v>
      </c>
      <c r="D177" s="80">
        <f>VLOOKUP(All_Districts!A177,Dist_List!B:E,4,FALSE)</f>
        <v>528.5</v>
      </c>
      <c r="F177" s="79">
        <f>data_drop!F174</f>
        <v>7664</v>
      </c>
      <c r="G177" s="79"/>
      <c r="H177" s="79">
        <f>data_drop!E174</f>
        <v>7635</v>
      </c>
      <c r="I177" s="79"/>
      <c r="J177" s="79">
        <f>data_drop!G174</f>
        <v>29</v>
      </c>
    </row>
    <row r="178" spans="1:10" x14ac:dyDescent="0.3">
      <c r="A178">
        <f>data_drop!B175</f>
        <v>4023</v>
      </c>
      <c r="B178" s="5" t="str">
        <f>data_drop!C175</f>
        <v>Manson-Northwest Webster</v>
      </c>
      <c r="D178" s="80">
        <f>VLOOKUP(All_Districts!A178,Dist_List!B:E,4,FALSE)</f>
        <v>655.6</v>
      </c>
      <c r="F178" s="79">
        <f>data_drop!F175</f>
        <v>7660</v>
      </c>
      <c r="G178" s="79"/>
      <c r="H178" s="79">
        <f>data_drop!E175</f>
        <v>7635</v>
      </c>
      <c r="I178" s="79"/>
      <c r="J178" s="79">
        <f>data_drop!G175</f>
        <v>25</v>
      </c>
    </row>
    <row r="179" spans="1:10" x14ac:dyDescent="0.3">
      <c r="A179" s="7">
        <f>data_drop!B176</f>
        <v>4033</v>
      </c>
      <c r="B179" s="8" t="str">
        <f>data_drop!C176</f>
        <v>Maple Valley-Anthon Oto</v>
      </c>
      <c r="C179" s="7"/>
      <c r="D179" s="81">
        <f>VLOOKUP(All_Districts!A179,Dist_List!B:E,4,FALSE)</f>
        <v>593.79999999999995</v>
      </c>
      <c r="E179" s="7"/>
      <c r="F179" s="82">
        <f>data_drop!F176</f>
        <v>7707</v>
      </c>
      <c r="G179" s="82"/>
      <c r="H179" s="82">
        <f>data_drop!E176</f>
        <v>7635</v>
      </c>
      <c r="I179" s="82"/>
      <c r="J179" s="82">
        <f>data_drop!G176</f>
        <v>72</v>
      </c>
    </row>
    <row r="180" spans="1:10" x14ac:dyDescent="0.3">
      <c r="A180">
        <f>data_drop!B177</f>
        <v>4041</v>
      </c>
      <c r="B180" s="5" t="str">
        <f>data_drop!C177</f>
        <v>Maquoketa</v>
      </c>
      <c r="D180" s="80">
        <f>VLOOKUP(All_Districts!A180,Dist_List!B:E,4,FALSE)</f>
        <v>1200</v>
      </c>
      <c r="F180" s="79">
        <f>data_drop!F177</f>
        <v>7635</v>
      </c>
      <c r="G180" s="79"/>
      <c r="H180" s="79">
        <f>data_drop!E177</f>
        <v>7635</v>
      </c>
      <c r="I180" s="79"/>
      <c r="J180" s="79">
        <f>data_drop!G177</f>
        <v>0</v>
      </c>
    </row>
    <row r="181" spans="1:10" x14ac:dyDescent="0.3">
      <c r="A181">
        <f>data_drop!B178</f>
        <v>4043</v>
      </c>
      <c r="B181" s="5" t="str">
        <f>data_drop!C178</f>
        <v>Maquoketa Valley</v>
      </c>
      <c r="D181" s="80">
        <f>VLOOKUP(All_Districts!A181,Dist_List!B:E,4,FALSE)</f>
        <v>663.1</v>
      </c>
      <c r="F181" s="79">
        <f>data_drop!F178</f>
        <v>7635</v>
      </c>
      <c r="G181" s="79"/>
      <c r="H181" s="79">
        <f>data_drop!E178</f>
        <v>7635</v>
      </c>
      <c r="I181" s="79"/>
      <c r="J181" s="79">
        <f>data_drop!G178</f>
        <v>0</v>
      </c>
    </row>
    <row r="182" spans="1:10" x14ac:dyDescent="0.3">
      <c r="A182">
        <f>data_drop!B179</f>
        <v>4068</v>
      </c>
      <c r="B182" s="5" t="str">
        <f>data_drop!C179</f>
        <v>Marcus-Meriden Cleghorn</v>
      </c>
      <c r="D182" s="80">
        <f>VLOOKUP(All_Districts!A182,Dist_List!B:E,4,FALSE)</f>
        <v>465.2</v>
      </c>
      <c r="F182" s="79">
        <f>data_drop!F179</f>
        <v>7635</v>
      </c>
      <c r="G182" s="79"/>
      <c r="H182" s="79">
        <f>data_drop!E179</f>
        <v>7635</v>
      </c>
      <c r="I182" s="79"/>
      <c r="J182" s="79">
        <f>data_drop!G179</f>
        <v>0</v>
      </c>
    </row>
    <row r="183" spans="1:10" x14ac:dyDescent="0.3">
      <c r="A183">
        <f>data_drop!B180</f>
        <v>4086</v>
      </c>
      <c r="B183" s="5" t="str">
        <f>data_drop!C180</f>
        <v>Marion</v>
      </c>
      <c r="D183" s="80">
        <f>VLOOKUP(All_Districts!A183,Dist_List!B:E,4,FALSE)</f>
        <v>1797.6</v>
      </c>
      <c r="F183" s="79">
        <f>data_drop!F180</f>
        <v>7702</v>
      </c>
      <c r="G183" s="79"/>
      <c r="H183" s="79">
        <f>data_drop!E180</f>
        <v>7635</v>
      </c>
      <c r="I183" s="79"/>
      <c r="J183" s="79">
        <f>data_drop!G180</f>
        <v>67</v>
      </c>
    </row>
    <row r="184" spans="1:10" x14ac:dyDescent="0.3">
      <c r="A184" s="7">
        <f>data_drop!B181</f>
        <v>4104</v>
      </c>
      <c r="B184" s="8" t="str">
        <f>data_drop!C181</f>
        <v>Marshalltown</v>
      </c>
      <c r="C184" s="7"/>
      <c r="D184" s="81">
        <f>VLOOKUP(All_Districts!A184,Dist_List!B:E,4,FALSE)</f>
        <v>5374.9</v>
      </c>
      <c r="E184" s="7"/>
      <c r="F184" s="82">
        <f>data_drop!F181</f>
        <v>7641</v>
      </c>
      <c r="G184" s="82"/>
      <c r="H184" s="82">
        <f>data_drop!E181</f>
        <v>7635</v>
      </c>
      <c r="I184" s="82"/>
      <c r="J184" s="82">
        <f>data_drop!G181</f>
        <v>6</v>
      </c>
    </row>
    <row r="185" spans="1:10" x14ac:dyDescent="0.3">
      <c r="A185">
        <f>data_drop!B182</f>
        <v>4122</v>
      </c>
      <c r="B185" s="5" t="str">
        <f>data_drop!C182</f>
        <v>Martensdale-St Marys</v>
      </c>
      <c r="D185" s="80">
        <f>VLOOKUP(All_Districts!A185,Dist_List!B:E,4,FALSE)</f>
        <v>511.4</v>
      </c>
      <c r="F185" s="79">
        <f>data_drop!F182</f>
        <v>7635</v>
      </c>
      <c r="G185" s="79"/>
      <c r="H185" s="79">
        <f>data_drop!E182</f>
        <v>7635</v>
      </c>
      <c r="I185" s="79"/>
      <c r="J185" s="79">
        <f>data_drop!G182</f>
        <v>0</v>
      </c>
    </row>
    <row r="186" spans="1:10" x14ac:dyDescent="0.3">
      <c r="A186">
        <f>data_drop!B183</f>
        <v>4131</v>
      </c>
      <c r="B186" s="5" t="str">
        <f>data_drop!C183</f>
        <v>Mason City</v>
      </c>
      <c r="D186" s="80">
        <f>VLOOKUP(All_Districts!A186,Dist_List!B:E,4,FALSE)</f>
        <v>3404.6</v>
      </c>
      <c r="F186" s="79">
        <f>data_drop!F183</f>
        <v>7672</v>
      </c>
      <c r="G186" s="79"/>
      <c r="H186" s="79">
        <f>data_drop!E183</f>
        <v>7635</v>
      </c>
      <c r="I186" s="79"/>
      <c r="J186" s="79">
        <f>data_drop!G183</f>
        <v>37</v>
      </c>
    </row>
    <row r="187" spans="1:10" x14ac:dyDescent="0.3">
      <c r="A187">
        <f>data_drop!B184</f>
        <v>4149</v>
      </c>
      <c r="B187" s="5" t="str">
        <f>data_drop!C184</f>
        <v>Moc-Floyd Valley</v>
      </c>
      <c r="D187" s="80">
        <f>VLOOKUP(All_Districts!A187,Dist_List!B:E,4,FALSE)</f>
        <v>1516.1</v>
      </c>
      <c r="F187" s="79">
        <f>data_drop!F184</f>
        <v>7640</v>
      </c>
      <c r="G187" s="79"/>
      <c r="H187" s="79">
        <f>data_drop!E184</f>
        <v>7635</v>
      </c>
      <c r="I187" s="79"/>
      <c r="J187" s="79">
        <f>data_drop!G184</f>
        <v>5</v>
      </c>
    </row>
    <row r="188" spans="1:10" x14ac:dyDescent="0.3">
      <c r="A188">
        <f>data_drop!B185</f>
        <v>4203</v>
      </c>
      <c r="B188" s="5" t="str">
        <f>data_drop!C185</f>
        <v>Mediapolis</v>
      </c>
      <c r="D188" s="80">
        <f>VLOOKUP(All_Districts!A188,Dist_List!B:E,4,FALSE)</f>
        <v>875.3</v>
      </c>
      <c r="F188" s="79">
        <f>data_drop!F185</f>
        <v>7635</v>
      </c>
      <c r="G188" s="79"/>
      <c r="H188" s="79">
        <f>data_drop!E185</f>
        <v>7635</v>
      </c>
      <c r="I188" s="79"/>
      <c r="J188" s="79">
        <f>data_drop!G185</f>
        <v>0</v>
      </c>
    </row>
    <row r="189" spans="1:10" x14ac:dyDescent="0.3">
      <c r="A189" s="7">
        <f>data_drop!B186</f>
        <v>4212</v>
      </c>
      <c r="B189" s="8" t="str">
        <f>data_drop!C186</f>
        <v>Melcher-Dallas</v>
      </c>
      <c r="C189" s="7"/>
      <c r="D189" s="81">
        <f>VLOOKUP(All_Districts!A189,Dist_List!B:E,4,FALSE)</f>
        <v>307.7</v>
      </c>
      <c r="E189" s="7"/>
      <c r="F189" s="82">
        <f>data_drop!F186</f>
        <v>7635</v>
      </c>
      <c r="G189" s="82"/>
      <c r="H189" s="82">
        <f>data_drop!E186</f>
        <v>7635</v>
      </c>
      <c r="I189" s="82"/>
      <c r="J189" s="82">
        <f>data_drop!G186</f>
        <v>0</v>
      </c>
    </row>
    <row r="190" spans="1:10" x14ac:dyDescent="0.3">
      <c r="A190">
        <f>data_drop!B187</f>
        <v>4269</v>
      </c>
      <c r="B190" s="5" t="str">
        <f>data_drop!C187</f>
        <v>Midland</v>
      </c>
      <c r="D190" s="80">
        <f>VLOOKUP(All_Districts!A190,Dist_List!B:E,4,FALSE)</f>
        <v>501.8</v>
      </c>
      <c r="F190" s="79">
        <f>data_drop!F187</f>
        <v>7689</v>
      </c>
      <c r="G190" s="79"/>
      <c r="H190" s="79">
        <f>data_drop!E187</f>
        <v>7635</v>
      </c>
      <c r="I190" s="79"/>
      <c r="J190" s="79">
        <f>data_drop!G187</f>
        <v>54</v>
      </c>
    </row>
    <row r="191" spans="1:10" x14ac:dyDescent="0.3">
      <c r="A191">
        <f>data_drop!B188</f>
        <v>4271</v>
      </c>
      <c r="B191" s="5" t="str">
        <f>data_drop!C188</f>
        <v>Mid-Prairie</v>
      </c>
      <c r="D191" s="80">
        <f>VLOOKUP(All_Districts!A191,Dist_List!B:E,4,FALSE)</f>
        <v>1227.9000000000001</v>
      </c>
      <c r="F191" s="79">
        <f>data_drop!F188</f>
        <v>7635</v>
      </c>
      <c r="G191" s="79"/>
      <c r="H191" s="79">
        <f>data_drop!E188</f>
        <v>7635</v>
      </c>
      <c r="I191" s="79"/>
      <c r="J191" s="79">
        <f>data_drop!G188</f>
        <v>0</v>
      </c>
    </row>
    <row r="192" spans="1:10" x14ac:dyDescent="0.3">
      <c r="A192">
        <f>data_drop!B189</f>
        <v>4356</v>
      </c>
      <c r="B192" s="5" t="str">
        <f>data_drop!C189</f>
        <v>Missouri Valley</v>
      </c>
      <c r="D192" s="80">
        <f>VLOOKUP(All_Districts!A192,Dist_List!B:E,4,FALSE)</f>
        <v>762.6</v>
      </c>
      <c r="F192" s="79">
        <f>data_drop!F189</f>
        <v>7635</v>
      </c>
      <c r="G192" s="79"/>
      <c r="H192" s="79">
        <f>data_drop!E189</f>
        <v>7635</v>
      </c>
      <c r="I192" s="79"/>
      <c r="J192" s="79">
        <f>data_drop!G189</f>
        <v>0</v>
      </c>
    </row>
    <row r="193" spans="1:10" x14ac:dyDescent="0.3">
      <c r="A193">
        <f>data_drop!B190</f>
        <v>4419</v>
      </c>
      <c r="B193" s="5" t="str">
        <f>data_drop!C190</f>
        <v>MFL Mar Mac</v>
      </c>
      <c r="D193" s="80">
        <f>VLOOKUP(All_Districts!A193,Dist_List!B:E,4,FALSE)</f>
        <v>806.5</v>
      </c>
      <c r="F193" s="79">
        <f>data_drop!F190</f>
        <v>7637</v>
      </c>
      <c r="G193" s="79"/>
      <c r="H193" s="79">
        <f>data_drop!E190</f>
        <v>7635</v>
      </c>
      <c r="I193" s="79"/>
      <c r="J193" s="79">
        <f>data_drop!G190</f>
        <v>2</v>
      </c>
    </row>
    <row r="194" spans="1:10" x14ac:dyDescent="0.3">
      <c r="A194" s="7">
        <f>data_drop!B191</f>
        <v>4437</v>
      </c>
      <c r="B194" s="8" t="str">
        <f>data_drop!C191</f>
        <v>Montezuma</v>
      </c>
      <c r="C194" s="7"/>
      <c r="D194" s="81">
        <f>VLOOKUP(All_Districts!A194,Dist_List!B:E,4,FALSE)</f>
        <v>469.1</v>
      </c>
      <c r="E194" s="7"/>
      <c r="F194" s="82">
        <f>data_drop!F191</f>
        <v>7635</v>
      </c>
      <c r="G194" s="82"/>
      <c r="H194" s="82">
        <f>data_drop!E191</f>
        <v>7635</v>
      </c>
      <c r="I194" s="82"/>
      <c r="J194" s="82">
        <f>data_drop!G191</f>
        <v>0</v>
      </c>
    </row>
    <row r="195" spans="1:10" x14ac:dyDescent="0.3">
      <c r="A195">
        <f>data_drop!B192</f>
        <v>4446</v>
      </c>
      <c r="B195" s="5" t="str">
        <f>data_drop!C192</f>
        <v>Monticello</v>
      </c>
      <c r="D195" s="80">
        <f>VLOOKUP(All_Districts!A195,Dist_List!B:E,4,FALSE)</f>
        <v>969.2</v>
      </c>
      <c r="F195" s="79">
        <f>data_drop!F192</f>
        <v>7635</v>
      </c>
      <c r="G195" s="79"/>
      <c r="H195" s="79">
        <f>data_drop!E192</f>
        <v>7635</v>
      </c>
      <c r="I195" s="79"/>
      <c r="J195" s="79">
        <f>data_drop!G192</f>
        <v>0</v>
      </c>
    </row>
    <row r="196" spans="1:10" x14ac:dyDescent="0.3">
      <c r="A196">
        <f>data_drop!B193</f>
        <v>4491</v>
      </c>
      <c r="B196" s="5" t="str">
        <f>data_drop!C193</f>
        <v>Moravia</v>
      </c>
      <c r="D196" s="80">
        <f>VLOOKUP(All_Districts!A196,Dist_List!B:E,4,FALSE)</f>
        <v>345.5</v>
      </c>
      <c r="F196" s="79">
        <f>data_drop!F193</f>
        <v>7635</v>
      </c>
      <c r="G196" s="79"/>
      <c r="H196" s="79">
        <f>data_drop!E193</f>
        <v>7635</v>
      </c>
      <c r="I196" s="79"/>
      <c r="J196" s="79">
        <f>data_drop!G193</f>
        <v>0</v>
      </c>
    </row>
    <row r="197" spans="1:10" x14ac:dyDescent="0.3">
      <c r="A197">
        <f>data_drop!B194</f>
        <v>4505</v>
      </c>
      <c r="B197" s="5" t="str">
        <f>data_drop!C194</f>
        <v>Mormon Trail</v>
      </c>
      <c r="D197" s="80">
        <f>VLOOKUP(All_Districts!A197,Dist_List!B:E,4,FALSE)</f>
        <v>211.6</v>
      </c>
      <c r="F197" s="79">
        <f>data_drop!F194</f>
        <v>7674</v>
      </c>
      <c r="G197" s="79"/>
      <c r="H197" s="79">
        <f>data_drop!E194</f>
        <v>7635</v>
      </c>
      <c r="I197" s="79"/>
      <c r="J197" s="79">
        <f>data_drop!G194</f>
        <v>39</v>
      </c>
    </row>
    <row r="198" spans="1:10" x14ac:dyDescent="0.3">
      <c r="A198">
        <f>data_drop!B195</f>
        <v>4509</v>
      </c>
      <c r="B198" s="5" t="str">
        <f>data_drop!C195</f>
        <v>Morning Sun</v>
      </c>
      <c r="D198" s="80">
        <f>VLOOKUP(All_Districts!A198,Dist_List!B:E,4,FALSE)</f>
        <v>194</v>
      </c>
      <c r="F198" s="79">
        <f>data_drop!F195</f>
        <v>7635</v>
      </c>
      <c r="G198" s="79"/>
      <c r="H198" s="79">
        <f>data_drop!E195</f>
        <v>7635</v>
      </c>
      <c r="I198" s="79"/>
      <c r="J198" s="79">
        <f>data_drop!G195</f>
        <v>0</v>
      </c>
    </row>
    <row r="199" spans="1:10" x14ac:dyDescent="0.3">
      <c r="A199" s="7">
        <f>data_drop!B196</f>
        <v>4518</v>
      </c>
      <c r="B199" s="8" t="str">
        <f>data_drop!C196</f>
        <v>Moulton-Udell</v>
      </c>
      <c r="C199" s="7"/>
      <c r="D199" s="81">
        <f>VLOOKUP(All_Districts!A199,Dist_List!B:E,4,FALSE)</f>
        <v>184.9</v>
      </c>
      <c r="E199" s="7"/>
      <c r="F199" s="82">
        <f>data_drop!F196</f>
        <v>7635</v>
      </c>
      <c r="G199" s="82"/>
      <c r="H199" s="82">
        <f>data_drop!E196</f>
        <v>7635</v>
      </c>
      <c r="I199" s="82"/>
      <c r="J199" s="82">
        <f>data_drop!G196</f>
        <v>0</v>
      </c>
    </row>
    <row r="200" spans="1:10" x14ac:dyDescent="0.3">
      <c r="A200">
        <f>data_drop!B197</f>
        <v>4527</v>
      </c>
      <c r="B200" s="5" t="str">
        <f>data_drop!C197</f>
        <v>Mount Ayr</v>
      </c>
      <c r="D200" s="80">
        <f>VLOOKUP(All_Districts!A200,Dist_List!B:E,4,FALSE)</f>
        <v>598.29999999999995</v>
      </c>
      <c r="F200" s="79">
        <f>data_drop!F197</f>
        <v>7635</v>
      </c>
      <c r="G200" s="79"/>
      <c r="H200" s="79">
        <f>data_drop!E197</f>
        <v>7635</v>
      </c>
      <c r="I200" s="79"/>
      <c r="J200" s="79">
        <f>data_drop!G197</f>
        <v>0</v>
      </c>
    </row>
    <row r="201" spans="1:10" x14ac:dyDescent="0.3">
      <c r="A201">
        <f>data_drop!B198</f>
        <v>4536</v>
      </c>
      <c r="B201" s="5" t="str">
        <f>data_drop!C198</f>
        <v>Mount Pleasant</v>
      </c>
      <c r="D201" s="80">
        <f>VLOOKUP(All_Districts!A201,Dist_List!B:E,4,FALSE)</f>
        <v>1791.9</v>
      </c>
      <c r="F201" s="79">
        <f>data_drop!F198</f>
        <v>7635</v>
      </c>
      <c r="G201" s="79"/>
      <c r="H201" s="79">
        <f>data_drop!E198</f>
        <v>7635</v>
      </c>
      <c r="I201" s="79"/>
      <c r="J201" s="79">
        <f>data_drop!G198</f>
        <v>0</v>
      </c>
    </row>
    <row r="202" spans="1:10" x14ac:dyDescent="0.3">
      <c r="A202">
        <f>data_drop!B199</f>
        <v>4554</v>
      </c>
      <c r="B202" s="5" t="str">
        <f>data_drop!C199</f>
        <v>Mount Vernon</v>
      </c>
      <c r="D202" s="80">
        <f>VLOOKUP(All_Districts!A202,Dist_List!B:E,4,FALSE)</f>
        <v>1111.2</v>
      </c>
      <c r="F202" s="79">
        <f>data_drop!F199</f>
        <v>7635</v>
      </c>
      <c r="G202" s="79"/>
      <c r="H202" s="79">
        <f>data_drop!E199</f>
        <v>7635</v>
      </c>
      <c r="I202" s="79"/>
      <c r="J202" s="79">
        <f>data_drop!G199</f>
        <v>0</v>
      </c>
    </row>
    <row r="203" spans="1:10" x14ac:dyDescent="0.3">
      <c r="A203">
        <f>data_drop!B200</f>
        <v>4572</v>
      </c>
      <c r="B203" s="5" t="str">
        <f>data_drop!C200</f>
        <v>Murray</v>
      </c>
      <c r="D203" s="80">
        <f>VLOOKUP(All_Districts!A203,Dist_List!B:E,4,FALSE)</f>
        <v>221.8</v>
      </c>
      <c r="F203" s="79">
        <f>data_drop!F200</f>
        <v>7635</v>
      </c>
      <c r="G203" s="79"/>
      <c r="H203" s="79">
        <f>data_drop!E200</f>
        <v>7635</v>
      </c>
      <c r="I203" s="79"/>
      <c r="J203" s="79">
        <f>data_drop!G200</f>
        <v>0</v>
      </c>
    </row>
    <row r="204" spans="1:10" x14ac:dyDescent="0.3">
      <c r="A204" s="7">
        <f>data_drop!B201</f>
        <v>4581</v>
      </c>
      <c r="B204" s="8" t="str">
        <f>data_drop!C201</f>
        <v>Muscatine</v>
      </c>
      <c r="C204" s="7"/>
      <c r="D204" s="81">
        <f>VLOOKUP(All_Districts!A204,Dist_List!B:E,4,FALSE)</f>
        <v>4574.8</v>
      </c>
      <c r="E204" s="7"/>
      <c r="F204" s="82">
        <f>data_drop!F201</f>
        <v>7635</v>
      </c>
      <c r="G204" s="82"/>
      <c r="H204" s="82">
        <f>data_drop!E201</f>
        <v>7635</v>
      </c>
      <c r="I204" s="82"/>
      <c r="J204" s="82">
        <f>data_drop!G201</f>
        <v>0</v>
      </c>
    </row>
    <row r="205" spans="1:10" x14ac:dyDescent="0.3">
      <c r="A205">
        <f>data_drop!B202</f>
        <v>4599</v>
      </c>
      <c r="B205" s="5" t="str">
        <f>data_drop!C202</f>
        <v>Nashua-Plainfield</v>
      </c>
      <c r="D205" s="80">
        <f>VLOOKUP(All_Districts!A205,Dist_List!B:E,4,FALSE)</f>
        <v>592.6</v>
      </c>
      <c r="F205" s="79">
        <f>data_drop!F202</f>
        <v>7712</v>
      </c>
      <c r="G205" s="79"/>
      <c r="H205" s="79">
        <f>data_drop!E202</f>
        <v>7635</v>
      </c>
      <c r="I205" s="79"/>
      <c r="J205" s="79">
        <f>data_drop!G202</f>
        <v>77</v>
      </c>
    </row>
    <row r="206" spans="1:10" x14ac:dyDescent="0.3">
      <c r="A206">
        <f>data_drop!B203</f>
        <v>4617</v>
      </c>
      <c r="B206" s="5" t="str">
        <f>data_drop!C203</f>
        <v>Nevada</v>
      </c>
      <c r="D206" s="80">
        <f>VLOOKUP(All_Districts!A206,Dist_List!B:E,4,FALSE)</f>
        <v>1399.4</v>
      </c>
      <c r="F206" s="79">
        <f>data_drop!F203</f>
        <v>7635</v>
      </c>
      <c r="G206" s="79"/>
      <c r="H206" s="79">
        <f>data_drop!E203</f>
        <v>7635</v>
      </c>
      <c r="I206" s="79"/>
      <c r="J206" s="79">
        <f>data_drop!G203</f>
        <v>0</v>
      </c>
    </row>
    <row r="207" spans="1:10" x14ac:dyDescent="0.3">
      <c r="A207">
        <f>data_drop!B204</f>
        <v>4644</v>
      </c>
      <c r="B207" s="5" t="str">
        <f>data_drop!C204</f>
        <v>Newell-Fonda</v>
      </c>
      <c r="D207" s="80">
        <f>VLOOKUP(All_Districts!A207,Dist_List!B:E,4,FALSE)</f>
        <v>495.9</v>
      </c>
      <c r="F207" s="79">
        <f>data_drop!F204</f>
        <v>7689</v>
      </c>
      <c r="G207" s="79"/>
      <c r="H207" s="79">
        <f>data_drop!E204</f>
        <v>7635</v>
      </c>
      <c r="I207" s="79"/>
      <c r="J207" s="79">
        <f>data_drop!G204</f>
        <v>54</v>
      </c>
    </row>
    <row r="208" spans="1:10" x14ac:dyDescent="0.3">
      <c r="A208">
        <f>data_drop!B205</f>
        <v>4662</v>
      </c>
      <c r="B208" s="5" t="str">
        <f>data_drop!C205</f>
        <v>New Hampton</v>
      </c>
      <c r="D208" s="80">
        <f>VLOOKUP(All_Districts!A208,Dist_List!B:E,4,FALSE)</f>
        <v>930</v>
      </c>
      <c r="F208" s="79">
        <f>data_drop!F205</f>
        <v>7635</v>
      </c>
      <c r="G208" s="79"/>
      <c r="H208" s="79">
        <f>data_drop!E205</f>
        <v>7635</v>
      </c>
      <c r="I208" s="79"/>
      <c r="J208" s="79">
        <f>data_drop!G205</f>
        <v>0</v>
      </c>
    </row>
    <row r="209" spans="1:10" x14ac:dyDescent="0.3">
      <c r="A209" s="7">
        <f>data_drop!B206</f>
        <v>4689</v>
      </c>
      <c r="B209" s="8" t="str">
        <f>data_drop!C206</f>
        <v>New London</v>
      </c>
      <c r="C209" s="7"/>
      <c r="D209" s="81">
        <f>VLOOKUP(All_Districts!A209,Dist_List!B:E,4,FALSE)</f>
        <v>542</v>
      </c>
      <c r="E209" s="7"/>
      <c r="F209" s="82">
        <f>data_drop!F206</f>
        <v>7635</v>
      </c>
      <c r="G209" s="82"/>
      <c r="H209" s="82">
        <f>data_drop!E206</f>
        <v>7635</v>
      </c>
      <c r="I209" s="82"/>
      <c r="J209" s="82">
        <f>data_drop!G206</f>
        <v>0</v>
      </c>
    </row>
    <row r="210" spans="1:10" x14ac:dyDescent="0.3">
      <c r="A210">
        <f>data_drop!B207</f>
        <v>4725</v>
      </c>
      <c r="B210" s="5" t="str">
        <f>data_drop!C207</f>
        <v>Newton</v>
      </c>
      <c r="D210" s="80">
        <f>VLOOKUP(All_Districts!A210,Dist_List!B:E,4,FALSE)</f>
        <v>2957.6</v>
      </c>
      <c r="F210" s="79">
        <f>data_drop!F207</f>
        <v>7635</v>
      </c>
      <c r="G210" s="79"/>
      <c r="H210" s="79">
        <f>data_drop!E207</f>
        <v>7635</v>
      </c>
      <c r="I210" s="79"/>
      <c r="J210" s="79">
        <f>data_drop!G207</f>
        <v>0</v>
      </c>
    </row>
    <row r="211" spans="1:10" x14ac:dyDescent="0.3">
      <c r="A211">
        <f>data_drop!B208</f>
        <v>4772</v>
      </c>
      <c r="B211" s="5" t="str">
        <f>data_drop!C208</f>
        <v>Central Springs</v>
      </c>
      <c r="D211" s="80">
        <f>VLOOKUP(All_Districts!A211,Dist_List!B:E,4,FALSE)</f>
        <v>805.3</v>
      </c>
      <c r="F211" s="79">
        <f>data_drop!F208</f>
        <v>7635</v>
      </c>
      <c r="G211" s="79"/>
      <c r="H211" s="79">
        <f>data_drop!E208</f>
        <v>7635</v>
      </c>
      <c r="I211" s="79"/>
      <c r="J211" s="79">
        <f>data_drop!G208</f>
        <v>0</v>
      </c>
    </row>
    <row r="212" spans="1:10" x14ac:dyDescent="0.3">
      <c r="A212">
        <f>data_drop!B209</f>
        <v>4773</v>
      </c>
      <c r="B212" s="5" t="str">
        <f>data_drop!C209</f>
        <v>Northeast</v>
      </c>
      <c r="D212" s="80">
        <f>VLOOKUP(All_Districts!A212,Dist_List!B:E,4,FALSE)</f>
        <v>527</v>
      </c>
      <c r="F212" s="79">
        <f>data_drop!F209</f>
        <v>7720</v>
      </c>
      <c r="G212" s="79"/>
      <c r="H212" s="79">
        <f>data_drop!E209</f>
        <v>7635</v>
      </c>
      <c r="I212" s="79"/>
      <c r="J212" s="79">
        <f>data_drop!G209</f>
        <v>85</v>
      </c>
    </row>
    <row r="213" spans="1:10" x14ac:dyDescent="0.3">
      <c r="A213">
        <f>data_drop!B210</f>
        <v>4774</v>
      </c>
      <c r="B213" s="5" t="str">
        <f>data_drop!C210</f>
        <v>North Fayette Valley</v>
      </c>
      <c r="D213" s="80">
        <f>VLOOKUP(All_Districts!A213,Dist_List!B:E,4,FALSE)</f>
        <v>1138</v>
      </c>
      <c r="F213" s="79">
        <f>data_drop!F210</f>
        <v>7689</v>
      </c>
      <c r="G213" s="79"/>
      <c r="H213" s="79">
        <f>data_drop!E210</f>
        <v>7635</v>
      </c>
      <c r="I213" s="79"/>
      <c r="J213" s="79">
        <f>data_drop!G210</f>
        <v>54</v>
      </c>
    </row>
    <row r="214" spans="1:10" x14ac:dyDescent="0.3">
      <c r="A214" s="7">
        <f>data_drop!B211</f>
        <v>4776</v>
      </c>
      <c r="B214" s="8" t="str">
        <f>data_drop!C211</f>
        <v>North Mahaska</v>
      </c>
      <c r="C214" s="7"/>
      <c r="D214" s="81">
        <f>VLOOKUP(All_Districts!A214,Dist_List!B:E,4,FALSE)</f>
        <v>488.5</v>
      </c>
      <c r="E214" s="7"/>
      <c r="F214" s="82">
        <f>data_drop!F211</f>
        <v>7767</v>
      </c>
      <c r="G214" s="82"/>
      <c r="H214" s="82">
        <f>data_drop!E211</f>
        <v>7635</v>
      </c>
      <c r="I214" s="82"/>
      <c r="J214" s="82">
        <f>data_drop!G211</f>
        <v>132</v>
      </c>
    </row>
    <row r="215" spans="1:10" x14ac:dyDescent="0.3">
      <c r="A215">
        <f>data_drop!B212</f>
        <v>4777</v>
      </c>
      <c r="B215" s="5" t="str">
        <f>data_drop!C212</f>
        <v>North Linn</v>
      </c>
      <c r="D215" s="80">
        <f>VLOOKUP(All_Districts!A215,Dist_List!B:E,4,FALSE)</f>
        <v>556.9</v>
      </c>
      <c r="F215" s="79">
        <f>data_drop!F212</f>
        <v>7649</v>
      </c>
      <c r="G215" s="79"/>
      <c r="H215" s="79">
        <f>data_drop!E212</f>
        <v>7635</v>
      </c>
      <c r="I215" s="79"/>
      <c r="J215" s="79">
        <f>data_drop!G212</f>
        <v>14</v>
      </c>
    </row>
    <row r="216" spans="1:10" x14ac:dyDescent="0.3">
      <c r="A216">
        <f>data_drop!B213</f>
        <v>4778</v>
      </c>
      <c r="B216" s="5" t="str">
        <f>data_drop!C213</f>
        <v>North Kossuth</v>
      </c>
      <c r="D216" s="80">
        <f>VLOOKUP(All_Districts!A216,Dist_List!B:E,4,FALSE)</f>
        <v>236.4</v>
      </c>
      <c r="F216" s="79">
        <f>data_drop!F213</f>
        <v>7637</v>
      </c>
      <c r="G216" s="79"/>
      <c r="H216" s="79">
        <f>data_drop!E213</f>
        <v>7635</v>
      </c>
      <c r="I216" s="79"/>
      <c r="J216" s="79">
        <f>data_drop!G213</f>
        <v>2</v>
      </c>
    </row>
    <row r="217" spans="1:10" x14ac:dyDescent="0.3">
      <c r="A217">
        <f>data_drop!B214</f>
        <v>4779</v>
      </c>
      <c r="B217" s="5" t="str">
        <f>data_drop!C214</f>
        <v>North Polk</v>
      </c>
      <c r="D217" s="80">
        <f>VLOOKUP(All_Districts!A217,Dist_List!B:E,4,FALSE)</f>
        <v>2093.1</v>
      </c>
      <c r="F217" s="79">
        <f>data_drop!F214</f>
        <v>7635</v>
      </c>
      <c r="G217" s="79"/>
      <c r="H217" s="79">
        <f>data_drop!E214</f>
        <v>7635</v>
      </c>
      <c r="I217" s="79"/>
      <c r="J217" s="79">
        <f>data_drop!G214</f>
        <v>0</v>
      </c>
    </row>
    <row r="218" spans="1:10" x14ac:dyDescent="0.3">
      <c r="A218">
        <f>data_drop!B215</f>
        <v>4784</v>
      </c>
      <c r="B218" s="5" t="str">
        <f>data_drop!C215</f>
        <v>North Scott</v>
      </c>
      <c r="D218" s="80">
        <f>VLOOKUP(All_Districts!A218,Dist_List!B:E,4,FALSE)</f>
        <v>3097.6</v>
      </c>
      <c r="F218" s="79">
        <f>data_drop!F215</f>
        <v>7635</v>
      </c>
      <c r="G218" s="79"/>
      <c r="H218" s="79">
        <f>data_drop!E215</f>
        <v>7635</v>
      </c>
      <c r="I218" s="79"/>
      <c r="J218" s="79">
        <f>data_drop!G215</f>
        <v>0</v>
      </c>
    </row>
    <row r="219" spans="1:10" x14ac:dyDescent="0.3">
      <c r="A219" s="7">
        <f>data_drop!B216</f>
        <v>4785</v>
      </c>
      <c r="B219" s="8" t="str">
        <f>data_drop!C216</f>
        <v>North Tama</v>
      </c>
      <c r="C219" s="7"/>
      <c r="D219" s="81">
        <f>VLOOKUP(All_Districts!A219,Dist_List!B:E,4,FALSE)</f>
        <v>453</v>
      </c>
      <c r="E219" s="7"/>
      <c r="F219" s="82">
        <f>data_drop!F216</f>
        <v>7635</v>
      </c>
      <c r="G219" s="82"/>
      <c r="H219" s="82">
        <f>data_drop!E216</f>
        <v>7635</v>
      </c>
      <c r="I219" s="82"/>
      <c r="J219" s="82">
        <f>data_drop!G216</f>
        <v>0</v>
      </c>
    </row>
    <row r="220" spans="1:10" x14ac:dyDescent="0.3">
      <c r="A220">
        <f>data_drop!B217</f>
        <v>4788</v>
      </c>
      <c r="B220" s="5" t="str">
        <f>data_drop!C217</f>
        <v>Northwood-Kensett</v>
      </c>
      <c r="D220" s="80">
        <f>VLOOKUP(All_Districts!A220,Dist_List!B:E,4,FALSE)</f>
        <v>511</v>
      </c>
      <c r="F220" s="79">
        <f>data_drop!F217</f>
        <v>7726</v>
      </c>
      <c r="G220" s="79"/>
      <c r="H220" s="79">
        <f>data_drop!E217</f>
        <v>7635</v>
      </c>
      <c r="I220" s="79"/>
      <c r="J220" s="79">
        <f>data_drop!G217</f>
        <v>91</v>
      </c>
    </row>
    <row r="221" spans="1:10" x14ac:dyDescent="0.3">
      <c r="A221">
        <f>data_drop!B218</f>
        <v>4797</v>
      </c>
      <c r="B221" s="5" t="str">
        <f>data_drop!C218</f>
        <v>Norwalk</v>
      </c>
      <c r="D221" s="80">
        <f>VLOOKUP(All_Districts!A221,Dist_List!B:E,4,FALSE)</f>
        <v>3425.3</v>
      </c>
      <c r="F221" s="79">
        <f>data_drop!F218</f>
        <v>7635</v>
      </c>
      <c r="G221" s="79"/>
      <c r="H221" s="79">
        <f>data_drop!E218</f>
        <v>7635</v>
      </c>
      <c r="I221" s="79"/>
      <c r="J221" s="79">
        <f>data_drop!G218</f>
        <v>0</v>
      </c>
    </row>
    <row r="222" spans="1:10" x14ac:dyDescent="0.3">
      <c r="A222">
        <f>data_drop!B219</f>
        <v>4824</v>
      </c>
      <c r="B222" s="5" t="str">
        <f>data_drop!C219</f>
        <v>Riverside</v>
      </c>
      <c r="D222" s="80">
        <f>VLOOKUP(All_Districts!A222,Dist_List!B:E,4,FALSE)</f>
        <v>716.2</v>
      </c>
      <c r="F222" s="79">
        <f>data_drop!F219</f>
        <v>7635</v>
      </c>
      <c r="G222" s="79"/>
      <c r="H222" s="79">
        <f>data_drop!E219</f>
        <v>7635</v>
      </c>
      <c r="I222" s="79"/>
      <c r="J222" s="79">
        <f>data_drop!G219</f>
        <v>0</v>
      </c>
    </row>
    <row r="223" spans="1:10" x14ac:dyDescent="0.3">
      <c r="A223">
        <f>data_drop!B220</f>
        <v>4860</v>
      </c>
      <c r="B223" s="5" t="str">
        <f>data_drop!C220</f>
        <v>OABCIG</v>
      </c>
      <c r="D223" s="80">
        <f>VLOOKUP(All_Districts!A223,Dist_List!B:E,4,FALSE)</f>
        <v>925.2</v>
      </c>
      <c r="F223" s="79">
        <f>data_drop!F220</f>
        <v>7635</v>
      </c>
      <c r="G223" s="79"/>
      <c r="H223" s="79">
        <f>data_drop!E220</f>
        <v>7635</v>
      </c>
      <c r="I223" s="79"/>
      <c r="J223" s="79">
        <f>data_drop!G220</f>
        <v>0</v>
      </c>
    </row>
    <row r="224" spans="1:10" x14ac:dyDescent="0.3">
      <c r="A224" s="7">
        <f>data_drop!B221</f>
        <v>4869</v>
      </c>
      <c r="B224" s="8" t="str">
        <f>data_drop!C221</f>
        <v>Oelwein</v>
      </c>
      <c r="C224" s="7"/>
      <c r="D224" s="81">
        <f>VLOOKUP(All_Districts!A224,Dist_List!B:E,4,FALSE)</f>
        <v>1326</v>
      </c>
      <c r="E224" s="7"/>
      <c r="F224" s="82">
        <f>data_drop!F221</f>
        <v>7641</v>
      </c>
      <c r="G224" s="82"/>
      <c r="H224" s="82">
        <f>data_drop!E221</f>
        <v>7635</v>
      </c>
      <c r="I224" s="82"/>
      <c r="J224" s="82">
        <f>data_drop!G221</f>
        <v>6</v>
      </c>
    </row>
    <row r="225" spans="1:10" x14ac:dyDescent="0.3">
      <c r="A225">
        <f>data_drop!B222</f>
        <v>4878</v>
      </c>
      <c r="B225" s="5" t="str">
        <f>data_drop!C222</f>
        <v>Ogden</v>
      </c>
      <c r="D225" s="80">
        <f>VLOOKUP(All_Districts!A225,Dist_List!B:E,4,FALSE)</f>
        <v>589.79999999999995</v>
      </c>
      <c r="F225" s="79">
        <f>data_drop!F222</f>
        <v>7635</v>
      </c>
      <c r="G225" s="79"/>
      <c r="H225" s="79">
        <f>data_drop!E222</f>
        <v>7635</v>
      </c>
      <c r="I225" s="79"/>
      <c r="J225" s="79">
        <f>data_drop!G222</f>
        <v>0</v>
      </c>
    </row>
    <row r="226" spans="1:10" x14ac:dyDescent="0.3">
      <c r="A226">
        <f>data_drop!B223</f>
        <v>4890</v>
      </c>
      <c r="B226" s="5" t="str">
        <f>data_drop!C223</f>
        <v>Okoboji</v>
      </c>
      <c r="D226" s="80">
        <f>VLOOKUP(All_Districts!A226,Dist_List!B:E,4,FALSE)</f>
        <v>1065.8</v>
      </c>
      <c r="F226" s="79">
        <f>data_drop!F223</f>
        <v>7635</v>
      </c>
      <c r="G226" s="79"/>
      <c r="H226" s="79">
        <f>data_drop!E223</f>
        <v>7635</v>
      </c>
      <c r="I226" s="79"/>
      <c r="J226" s="79">
        <f>data_drop!G223</f>
        <v>0</v>
      </c>
    </row>
    <row r="227" spans="1:10" x14ac:dyDescent="0.3">
      <c r="A227">
        <f>data_drop!B224</f>
        <v>4905</v>
      </c>
      <c r="B227" s="5" t="str">
        <f>data_drop!C224</f>
        <v>Olin</v>
      </c>
      <c r="D227" s="80">
        <f>VLOOKUP(All_Districts!A227,Dist_List!B:E,4,FALSE)</f>
        <v>215.5</v>
      </c>
      <c r="F227" s="79">
        <f>data_drop!F224</f>
        <v>7635</v>
      </c>
      <c r="G227" s="79"/>
      <c r="H227" s="79">
        <f>data_drop!E224</f>
        <v>7635</v>
      </c>
      <c r="I227" s="79"/>
      <c r="J227" s="79">
        <f>data_drop!G224</f>
        <v>0</v>
      </c>
    </row>
    <row r="228" spans="1:10" x14ac:dyDescent="0.3">
      <c r="A228">
        <f>data_drop!B225</f>
        <v>4978</v>
      </c>
      <c r="B228" s="5" t="str">
        <f>data_drop!C225</f>
        <v>Orient-Macksburg</v>
      </c>
      <c r="D228" s="80">
        <f>VLOOKUP(All_Districts!A228,Dist_List!B:E,4,FALSE)</f>
        <v>178.1</v>
      </c>
      <c r="F228" s="79">
        <f>data_drop!F225</f>
        <v>7635</v>
      </c>
      <c r="G228" s="79"/>
      <c r="H228" s="79">
        <f>data_drop!E225</f>
        <v>7635</v>
      </c>
      <c r="I228" s="79"/>
      <c r="J228" s="79">
        <f>data_drop!G225</f>
        <v>0</v>
      </c>
    </row>
    <row r="229" spans="1:10" x14ac:dyDescent="0.3">
      <c r="A229" s="7">
        <f>data_drop!B226</f>
        <v>4995</v>
      </c>
      <c r="B229" s="8" t="str">
        <f>data_drop!C226</f>
        <v>Osage</v>
      </c>
      <c r="C229" s="7"/>
      <c r="D229" s="81">
        <f>VLOOKUP(All_Districts!A229,Dist_List!B:E,4,FALSE)</f>
        <v>892.7</v>
      </c>
      <c r="E229" s="7"/>
      <c r="F229" s="82">
        <f>data_drop!F226</f>
        <v>7657</v>
      </c>
      <c r="G229" s="82"/>
      <c r="H229" s="82">
        <f>data_drop!E226</f>
        <v>7635</v>
      </c>
      <c r="I229" s="82"/>
      <c r="J229" s="82">
        <f>data_drop!G226</f>
        <v>22</v>
      </c>
    </row>
    <row r="230" spans="1:10" x14ac:dyDescent="0.3">
      <c r="A230">
        <f>data_drop!B227</f>
        <v>5013</v>
      </c>
      <c r="B230" s="5" t="str">
        <f>data_drop!C227</f>
        <v>Oskaloosa</v>
      </c>
      <c r="D230" s="80">
        <f>VLOOKUP(All_Districts!A230,Dist_List!B:E,4,FALSE)</f>
        <v>2254.6</v>
      </c>
      <c r="F230" s="79">
        <f>data_drop!F227</f>
        <v>7635</v>
      </c>
      <c r="G230" s="79"/>
      <c r="H230" s="79">
        <f>data_drop!E227</f>
        <v>7635</v>
      </c>
      <c r="I230" s="79"/>
      <c r="J230" s="79">
        <f>data_drop!G227</f>
        <v>0</v>
      </c>
    </row>
    <row r="231" spans="1:10" x14ac:dyDescent="0.3">
      <c r="A231">
        <f>data_drop!B228</f>
        <v>5049</v>
      </c>
      <c r="B231" s="5" t="str">
        <f>data_drop!C228</f>
        <v>Ottumwa</v>
      </c>
      <c r="D231" s="80">
        <f>VLOOKUP(All_Districts!A231,Dist_List!B:E,4,FALSE)</f>
        <v>5067.1000000000004</v>
      </c>
      <c r="F231" s="79">
        <f>data_drop!F228</f>
        <v>7635</v>
      </c>
      <c r="G231" s="79"/>
      <c r="H231" s="79">
        <f>data_drop!E228</f>
        <v>7635</v>
      </c>
      <c r="I231" s="79"/>
      <c r="J231" s="79">
        <f>data_drop!G228</f>
        <v>0</v>
      </c>
    </row>
    <row r="232" spans="1:10" x14ac:dyDescent="0.3">
      <c r="A232">
        <f>data_drop!B229</f>
        <v>5121</v>
      </c>
      <c r="B232" s="5" t="str">
        <f>data_drop!C229</f>
        <v>Panorama</v>
      </c>
      <c r="D232" s="80">
        <f>VLOOKUP(All_Districts!A232,Dist_List!B:E,4,FALSE)</f>
        <v>642.9</v>
      </c>
      <c r="F232" s="79">
        <f>data_drop!F229</f>
        <v>7635</v>
      </c>
      <c r="G232" s="79"/>
      <c r="H232" s="79">
        <f>data_drop!E229</f>
        <v>7635</v>
      </c>
      <c r="I232" s="79"/>
      <c r="J232" s="79">
        <f>data_drop!G229</f>
        <v>0</v>
      </c>
    </row>
    <row r="233" spans="1:10" x14ac:dyDescent="0.3">
      <c r="A233">
        <f>data_drop!B230</f>
        <v>5139</v>
      </c>
      <c r="B233" s="5" t="str">
        <f>data_drop!C230</f>
        <v>Paton-Churdan</v>
      </c>
      <c r="D233" s="80">
        <f>VLOOKUP(All_Districts!A233,Dist_List!B:E,4,FALSE)</f>
        <v>186.7</v>
      </c>
      <c r="F233" s="79">
        <f>data_drop!F230</f>
        <v>7767</v>
      </c>
      <c r="G233" s="79"/>
      <c r="H233" s="79">
        <f>data_drop!E230</f>
        <v>7635</v>
      </c>
      <c r="I233" s="79"/>
      <c r="J233" s="79">
        <f>data_drop!G230</f>
        <v>132</v>
      </c>
    </row>
    <row r="234" spans="1:10" x14ac:dyDescent="0.3">
      <c r="A234" s="7">
        <f>data_drop!B231</f>
        <v>5157</v>
      </c>
      <c r="B234" s="8" t="str">
        <f>data_drop!C231</f>
        <v>South O'Brien</v>
      </c>
      <c r="C234" s="7"/>
      <c r="D234" s="81">
        <f>VLOOKUP(All_Districts!A234,Dist_List!B:E,4,FALSE)</f>
        <v>561.5</v>
      </c>
      <c r="E234" s="7"/>
      <c r="F234" s="82">
        <f>data_drop!F231</f>
        <v>7653</v>
      </c>
      <c r="G234" s="82"/>
      <c r="H234" s="82">
        <f>data_drop!E231</f>
        <v>7635</v>
      </c>
      <c r="I234" s="82"/>
      <c r="J234" s="82">
        <f>data_drop!G231</f>
        <v>18</v>
      </c>
    </row>
    <row r="235" spans="1:10" x14ac:dyDescent="0.3">
      <c r="A235">
        <f>data_drop!B232</f>
        <v>5163</v>
      </c>
      <c r="B235" s="5" t="str">
        <f>data_drop!C232</f>
        <v>Pekin</v>
      </c>
      <c r="D235" s="80">
        <f>VLOOKUP(All_Districts!A235,Dist_List!B:E,4,FALSE)</f>
        <v>549.1</v>
      </c>
      <c r="F235" s="79">
        <f>data_drop!F232</f>
        <v>7635</v>
      </c>
      <c r="G235" s="79"/>
      <c r="H235" s="79">
        <f>data_drop!E232</f>
        <v>7635</v>
      </c>
      <c r="I235" s="79"/>
      <c r="J235" s="79">
        <f>data_drop!G232</f>
        <v>0</v>
      </c>
    </row>
    <row r="236" spans="1:10" x14ac:dyDescent="0.3">
      <c r="A236">
        <f>data_drop!B233</f>
        <v>5166</v>
      </c>
      <c r="B236" s="5" t="str">
        <f>data_drop!C233</f>
        <v>Pella</v>
      </c>
      <c r="D236" s="80">
        <f>VLOOKUP(All_Districts!A236,Dist_List!B:E,4,FALSE)</f>
        <v>2179.6999999999998</v>
      </c>
      <c r="F236" s="79">
        <f>data_drop!F233</f>
        <v>7635</v>
      </c>
      <c r="G236" s="79"/>
      <c r="H236" s="79">
        <f>data_drop!E233</f>
        <v>7635</v>
      </c>
      <c r="I236" s="79"/>
      <c r="J236" s="79">
        <f>data_drop!G233</f>
        <v>0</v>
      </c>
    </row>
    <row r="237" spans="1:10" x14ac:dyDescent="0.3">
      <c r="A237">
        <f>data_drop!B234</f>
        <v>5184</v>
      </c>
      <c r="B237" s="5" t="str">
        <f>data_drop!C234</f>
        <v>Perry</v>
      </c>
      <c r="D237" s="80">
        <f>VLOOKUP(All_Districts!A237,Dist_List!B:E,4,FALSE)</f>
        <v>1854.1</v>
      </c>
      <c r="F237" s="79">
        <f>data_drop!F234</f>
        <v>7635</v>
      </c>
      <c r="G237" s="79"/>
      <c r="H237" s="79">
        <f>data_drop!E234</f>
        <v>7635</v>
      </c>
      <c r="I237" s="79"/>
      <c r="J237" s="79">
        <f>data_drop!G234</f>
        <v>0</v>
      </c>
    </row>
    <row r="238" spans="1:10" x14ac:dyDescent="0.3">
      <c r="A238">
        <f>data_drop!B235</f>
        <v>5250</v>
      </c>
      <c r="B238" s="5" t="str">
        <f>data_drop!C235</f>
        <v>Pleasant Valley</v>
      </c>
      <c r="D238" s="80">
        <f>VLOOKUP(All_Districts!A238,Dist_List!B:E,4,FALSE)</f>
        <v>5556.8</v>
      </c>
      <c r="F238" s="79">
        <f>data_drop!F235</f>
        <v>7733</v>
      </c>
      <c r="G238" s="79"/>
      <c r="H238" s="79">
        <f>data_drop!E235</f>
        <v>7635</v>
      </c>
      <c r="I238" s="79"/>
      <c r="J238" s="79">
        <f>data_drop!G235</f>
        <v>98</v>
      </c>
    </row>
    <row r="239" spans="1:10" x14ac:dyDescent="0.3">
      <c r="A239" s="7">
        <f>data_drop!B236</f>
        <v>5256</v>
      </c>
      <c r="B239" s="8" t="str">
        <f>data_drop!C236</f>
        <v>Pleasantville</v>
      </c>
      <c r="C239" s="7"/>
      <c r="D239" s="81">
        <f>VLOOKUP(All_Districts!A239,Dist_List!B:E,4,FALSE)</f>
        <v>711.8</v>
      </c>
      <c r="E239" s="7"/>
      <c r="F239" s="82">
        <f>data_drop!F236</f>
        <v>7635</v>
      </c>
      <c r="G239" s="82"/>
      <c r="H239" s="82">
        <f>data_drop!E236</f>
        <v>7635</v>
      </c>
      <c r="I239" s="82"/>
      <c r="J239" s="82">
        <f>data_drop!G236</f>
        <v>0</v>
      </c>
    </row>
    <row r="240" spans="1:10" x14ac:dyDescent="0.3">
      <c r="A240">
        <f>data_drop!B237</f>
        <v>5283</v>
      </c>
      <c r="B240" s="5" t="str">
        <f>data_drop!C237</f>
        <v>Pocahontas Area</v>
      </c>
      <c r="D240" s="80">
        <f>VLOOKUP(All_Districts!A240,Dist_List!B:E,4,FALSE)</f>
        <v>669.8</v>
      </c>
      <c r="F240" s="79">
        <f>data_drop!F237</f>
        <v>7735</v>
      </c>
      <c r="G240" s="79"/>
      <c r="H240" s="79">
        <f>data_drop!E237</f>
        <v>7635</v>
      </c>
      <c r="I240" s="79"/>
      <c r="J240" s="79">
        <f>data_drop!G237</f>
        <v>100</v>
      </c>
    </row>
    <row r="241" spans="1:10" x14ac:dyDescent="0.3">
      <c r="A241">
        <f>data_drop!B238</f>
        <v>5310</v>
      </c>
      <c r="B241" s="5" t="str">
        <f>data_drop!C238</f>
        <v>Postville</v>
      </c>
      <c r="D241" s="80">
        <f>VLOOKUP(All_Districts!A241,Dist_List!B:E,4,FALSE)</f>
        <v>693.1</v>
      </c>
      <c r="F241" s="79">
        <f>data_drop!F238</f>
        <v>7635</v>
      </c>
      <c r="G241" s="79"/>
      <c r="H241" s="79">
        <f>data_drop!E238</f>
        <v>7635</v>
      </c>
      <c r="I241" s="79"/>
      <c r="J241" s="79">
        <f>data_drop!G238</f>
        <v>0</v>
      </c>
    </row>
    <row r="242" spans="1:10" x14ac:dyDescent="0.3">
      <c r="A242">
        <f>data_drop!B239</f>
        <v>5319</v>
      </c>
      <c r="B242" s="5" t="str">
        <f>data_drop!C239</f>
        <v>PCM</v>
      </c>
      <c r="D242" s="80">
        <f>VLOOKUP(All_Districts!A242,Dist_List!B:E,4,FALSE)</f>
        <v>1032.0999999999999</v>
      </c>
      <c r="F242" s="79">
        <f>data_drop!F239</f>
        <v>7635</v>
      </c>
      <c r="G242" s="79"/>
      <c r="H242" s="79">
        <f>data_drop!E239</f>
        <v>7635</v>
      </c>
      <c r="I242" s="79"/>
      <c r="J242" s="79">
        <f>data_drop!G239</f>
        <v>0</v>
      </c>
    </row>
    <row r="243" spans="1:10" x14ac:dyDescent="0.3">
      <c r="A243">
        <f>data_drop!B240</f>
        <v>5463</v>
      </c>
      <c r="B243" s="5" t="str">
        <f>data_drop!C240</f>
        <v>Red Oak</v>
      </c>
      <c r="D243" s="80">
        <f>VLOOKUP(All_Districts!A243,Dist_List!B:E,4,FALSE)</f>
        <v>1034.9000000000001</v>
      </c>
      <c r="F243" s="79">
        <f>data_drop!F240</f>
        <v>7635</v>
      </c>
      <c r="G243" s="79"/>
      <c r="H243" s="79">
        <f>data_drop!E240</f>
        <v>7635</v>
      </c>
      <c r="I243" s="79"/>
      <c r="J243" s="79">
        <f>data_drop!G240</f>
        <v>0</v>
      </c>
    </row>
    <row r="244" spans="1:10" x14ac:dyDescent="0.3">
      <c r="A244" s="7">
        <f>data_drop!B241</f>
        <v>5486</v>
      </c>
      <c r="B244" s="8" t="str">
        <f>data_drop!C241</f>
        <v>Remsen-Union</v>
      </c>
      <c r="C244" s="7"/>
      <c r="D244" s="81">
        <f>VLOOKUP(All_Districts!A244,Dist_List!B:E,4,FALSE)</f>
        <v>334</v>
      </c>
      <c r="E244" s="7"/>
      <c r="F244" s="82">
        <f>data_drop!F241</f>
        <v>7635</v>
      </c>
      <c r="G244" s="82"/>
      <c r="H244" s="82">
        <f>data_drop!E241</f>
        <v>7635</v>
      </c>
      <c r="I244" s="82"/>
      <c r="J244" s="82">
        <f>data_drop!G241</f>
        <v>0</v>
      </c>
    </row>
    <row r="245" spans="1:10" x14ac:dyDescent="0.3">
      <c r="A245">
        <f>data_drop!B242</f>
        <v>5508</v>
      </c>
      <c r="B245" s="5" t="str">
        <f>data_drop!C242</f>
        <v>Riceville</v>
      </c>
      <c r="D245" s="80">
        <f>VLOOKUP(All_Districts!A245,Dist_List!B:E,4,FALSE)</f>
        <v>331.5</v>
      </c>
      <c r="F245" s="79">
        <f>data_drop!F242</f>
        <v>7635</v>
      </c>
      <c r="G245" s="79"/>
      <c r="H245" s="79">
        <f>data_drop!E242</f>
        <v>7635</v>
      </c>
      <c r="I245" s="79"/>
      <c r="J245" s="79">
        <f>data_drop!G242</f>
        <v>0</v>
      </c>
    </row>
    <row r="246" spans="1:10" x14ac:dyDescent="0.3">
      <c r="A246">
        <f>data_drop!B243</f>
        <v>5607</v>
      </c>
      <c r="B246" s="5" t="str">
        <f>data_drop!C243</f>
        <v>Rock Valley</v>
      </c>
      <c r="D246" s="80">
        <f>VLOOKUP(All_Districts!A246,Dist_List!B:E,4,FALSE)</f>
        <v>851.2</v>
      </c>
      <c r="F246" s="79">
        <f>data_drop!F243</f>
        <v>7641</v>
      </c>
      <c r="G246" s="79"/>
      <c r="H246" s="79">
        <f>data_drop!E243</f>
        <v>7635</v>
      </c>
      <c r="I246" s="79"/>
      <c r="J246" s="79">
        <f>data_drop!G243</f>
        <v>6</v>
      </c>
    </row>
    <row r="247" spans="1:10" x14ac:dyDescent="0.3">
      <c r="A247">
        <f>data_drop!B244</f>
        <v>5643</v>
      </c>
      <c r="B247" s="5" t="str">
        <f>data_drop!C244</f>
        <v>Roland-Story</v>
      </c>
      <c r="D247" s="80">
        <f>VLOOKUP(All_Districts!A247,Dist_List!B:E,4,FALSE)</f>
        <v>1004.2</v>
      </c>
      <c r="F247" s="79">
        <f>data_drop!F244</f>
        <v>7635</v>
      </c>
      <c r="G247" s="79"/>
      <c r="H247" s="79">
        <f>data_drop!E244</f>
        <v>7635</v>
      </c>
      <c r="I247" s="79"/>
      <c r="J247" s="79">
        <f>data_drop!G244</f>
        <v>0</v>
      </c>
    </row>
    <row r="248" spans="1:10" x14ac:dyDescent="0.3">
      <c r="A248">
        <f>data_drop!B245</f>
        <v>5697</v>
      </c>
      <c r="B248" s="5" t="str">
        <f>data_drop!C245</f>
        <v>Rudd-Rockford-Marble Rock</v>
      </c>
      <c r="D248" s="80">
        <f>VLOOKUP(All_Districts!A248,Dist_List!B:E,4,FALSE)</f>
        <v>426</v>
      </c>
      <c r="F248" s="79">
        <f>data_drop!F245</f>
        <v>7635</v>
      </c>
      <c r="G248" s="79"/>
      <c r="H248" s="79">
        <f>data_drop!E245</f>
        <v>7635</v>
      </c>
      <c r="I248" s="79"/>
      <c r="J248" s="79">
        <f>data_drop!G245</f>
        <v>0</v>
      </c>
    </row>
    <row r="249" spans="1:10" x14ac:dyDescent="0.3">
      <c r="A249" s="7">
        <f>data_drop!B246</f>
        <v>5724</v>
      </c>
      <c r="B249" s="8" t="str">
        <f>data_drop!C246</f>
        <v>Ruthven-Ayrshire</v>
      </c>
      <c r="C249" s="7"/>
      <c r="D249" s="81">
        <f>VLOOKUP(All_Districts!A249,Dist_List!B:E,4,FALSE)</f>
        <v>193</v>
      </c>
      <c r="E249" s="7"/>
      <c r="F249" s="82">
        <f>data_drop!F246</f>
        <v>7635</v>
      </c>
      <c r="G249" s="82"/>
      <c r="H249" s="82">
        <f>data_drop!E246</f>
        <v>7635</v>
      </c>
      <c r="I249" s="82"/>
      <c r="J249" s="82">
        <f>data_drop!G246</f>
        <v>0</v>
      </c>
    </row>
    <row r="250" spans="1:10" x14ac:dyDescent="0.3">
      <c r="A250">
        <f>data_drop!B247</f>
        <v>5751</v>
      </c>
      <c r="B250" s="5" t="str">
        <f>data_drop!C247</f>
        <v>St Ansgar</v>
      </c>
      <c r="D250" s="80">
        <f>VLOOKUP(All_Districts!A250,Dist_List!B:E,4,FALSE)</f>
        <v>570.70000000000005</v>
      </c>
      <c r="F250" s="79">
        <f>data_drop!F247</f>
        <v>7635</v>
      </c>
      <c r="G250" s="79"/>
      <c r="H250" s="79">
        <f>data_drop!E247</f>
        <v>7635</v>
      </c>
      <c r="I250" s="79"/>
      <c r="J250" s="79">
        <f>data_drop!G247</f>
        <v>0</v>
      </c>
    </row>
    <row r="251" spans="1:10" x14ac:dyDescent="0.3">
      <c r="A251">
        <f>data_drop!B248</f>
        <v>5805</v>
      </c>
      <c r="B251" s="5" t="str">
        <f>data_drop!C248</f>
        <v>Saydel</v>
      </c>
      <c r="D251" s="80">
        <f>VLOOKUP(All_Districts!A251,Dist_List!B:E,4,FALSE)</f>
        <v>1067</v>
      </c>
      <c r="F251" s="79">
        <f>data_drop!F248</f>
        <v>7668</v>
      </c>
      <c r="G251" s="79"/>
      <c r="H251" s="79">
        <f>data_drop!E248</f>
        <v>7635</v>
      </c>
      <c r="I251" s="79"/>
      <c r="J251" s="79">
        <f>data_drop!G248</f>
        <v>33</v>
      </c>
    </row>
    <row r="252" spans="1:10" x14ac:dyDescent="0.3">
      <c r="A252">
        <f>data_drop!B249</f>
        <v>5823</v>
      </c>
      <c r="B252" s="5" t="str">
        <f>data_drop!C249</f>
        <v>Schaller-Crestland</v>
      </c>
      <c r="D252" s="80">
        <f>VLOOKUP(All_Districts!A252,Dist_List!B:E,4,FALSE)</f>
        <v>356</v>
      </c>
      <c r="F252" s="79">
        <f>data_drop!F249</f>
        <v>7667</v>
      </c>
      <c r="G252" s="79"/>
      <c r="H252" s="79">
        <f>data_drop!E249</f>
        <v>7635</v>
      </c>
      <c r="I252" s="79"/>
      <c r="J252" s="79">
        <f>data_drop!G249</f>
        <v>32</v>
      </c>
    </row>
    <row r="253" spans="1:10" x14ac:dyDescent="0.3">
      <c r="A253">
        <f>data_drop!B250</f>
        <v>5832</v>
      </c>
      <c r="B253" s="5" t="str">
        <f>data_drop!C250</f>
        <v>Schleswig</v>
      </c>
      <c r="D253" s="80">
        <f>VLOOKUP(All_Districts!A253,Dist_List!B:E,4,FALSE)</f>
        <v>216</v>
      </c>
      <c r="F253" s="79">
        <f>data_drop!F250</f>
        <v>7635</v>
      </c>
      <c r="G253" s="79"/>
      <c r="H253" s="79">
        <f>data_drop!E250</f>
        <v>7635</v>
      </c>
      <c r="I253" s="79"/>
      <c r="J253" s="79">
        <f>data_drop!G250</f>
        <v>0</v>
      </c>
    </row>
    <row r="254" spans="1:10" x14ac:dyDescent="0.3">
      <c r="A254" s="7">
        <f>data_drop!B251</f>
        <v>5877</v>
      </c>
      <c r="B254" s="8" t="str">
        <f>data_drop!C251</f>
        <v>Sergeant Bluff-Luton</v>
      </c>
      <c r="C254" s="7"/>
      <c r="D254" s="81">
        <f>VLOOKUP(All_Districts!A254,Dist_List!B:E,4,FALSE)</f>
        <v>1423.6</v>
      </c>
      <c r="E254" s="7"/>
      <c r="F254" s="82">
        <f>data_drop!F251</f>
        <v>7635</v>
      </c>
      <c r="G254" s="82"/>
      <c r="H254" s="82">
        <f>data_drop!E251</f>
        <v>7635</v>
      </c>
      <c r="I254" s="82"/>
      <c r="J254" s="82">
        <f>data_drop!G251</f>
        <v>0</v>
      </c>
    </row>
    <row r="255" spans="1:10" x14ac:dyDescent="0.3">
      <c r="A255">
        <f>data_drop!B252</f>
        <v>5895</v>
      </c>
      <c r="B255" s="5" t="str">
        <f>data_drop!C252</f>
        <v>Seymour</v>
      </c>
      <c r="D255" s="80">
        <f>VLOOKUP(All_Districts!A255,Dist_List!B:E,4,FALSE)</f>
        <v>237</v>
      </c>
      <c r="F255" s="79">
        <f>data_drop!F252</f>
        <v>7635</v>
      </c>
      <c r="G255" s="79"/>
      <c r="H255" s="79">
        <f>data_drop!E252</f>
        <v>7635</v>
      </c>
      <c r="I255" s="79"/>
      <c r="J255" s="79">
        <f>data_drop!G252</f>
        <v>0</v>
      </c>
    </row>
    <row r="256" spans="1:10" x14ac:dyDescent="0.3">
      <c r="A256">
        <f>data_drop!B253</f>
        <v>5922</v>
      </c>
      <c r="B256" s="5" t="str">
        <f>data_drop!C253</f>
        <v>West Fork</v>
      </c>
      <c r="D256" s="80">
        <f>VLOOKUP(All_Districts!A256,Dist_List!B:E,4,FALSE)</f>
        <v>763.8</v>
      </c>
      <c r="F256" s="79">
        <f>data_drop!F253</f>
        <v>7656</v>
      </c>
      <c r="G256" s="79"/>
      <c r="H256" s="79">
        <f>data_drop!E253</f>
        <v>7635</v>
      </c>
      <c r="I256" s="79"/>
      <c r="J256" s="79">
        <f>data_drop!G253</f>
        <v>21</v>
      </c>
    </row>
    <row r="257" spans="1:10" x14ac:dyDescent="0.3">
      <c r="A257">
        <f>data_drop!B254</f>
        <v>5949</v>
      </c>
      <c r="B257" s="5" t="str">
        <f>data_drop!C254</f>
        <v>Sheldon</v>
      </c>
      <c r="D257" s="80">
        <f>VLOOKUP(All_Districts!A257,Dist_List!B:E,4,FALSE)</f>
        <v>1102.5999999999999</v>
      </c>
      <c r="F257" s="79">
        <f>data_drop!F254</f>
        <v>7635</v>
      </c>
      <c r="G257" s="79"/>
      <c r="H257" s="79">
        <f>data_drop!E254</f>
        <v>7635</v>
      </c>
      <c r="I257" s="79"/>
      <c r="J257" s="79">
        <f>data_drop!G254</f>
        <v>0</v>
      </c>
    </row>
    <row r="258" spans="1:10" x14ac:dyDescent="0.3">
      <c r="A258">
        <f>data_drop!B255</f>
        <v>5976</v>
      </c>
      <c r="B258" s="5" t="str">
        <f>data_drop!C255</f>
        <v>Shenandoah</v>
      </c>
      <c r="D258" s="80">
        <f>VLOOKUP(All_Districts!A258,Dist_List!B:E,4,FALSE)</f>
        <v>1050.3</v>
      </c>
      <c r="F258" s="79">
        <f>data_drop!F255</f>
        <v>7635</v>
      </c>
      <c r="G258" s="79"/>
      <c r="H258" s="79">
        <f>data_drop!E255</f>
        <v>7635</v>
      </c>
      <c r="I258" s="79"/>
      <c r="J258" s="79">
        <f>data_drop!G255</f>
        <v>0</v>
      </c>
    </row>
    <row r="259" spans="1:10" x14ac:dyDescent="0.3">
      <c r="A259" s="7">
        <f>data_drop!B256</f>
        <v>5994</v>
      </c>
      <c r="B259" s="8" t="str">
        <f>data_drop!C256</f>
        <v>Sibley-Ocheyedan</v>
      </c>
      <c r="C259" s="7"/>
      <c r="D259" s="81">
        <f>VLOOKUP(All_Districts!A259,Dist_List!B:E,4,FALSE)</f>
        <v>689</v>
      </c>
      <c r="E259" s="7"/>
      <c r="F259" s="82">
        <f>data_drop!F256</f>
        <v>7635</v>
      </c>
      <c r="G259" s="82"/>
      <c r="H259" s="82">
        <f>data_drop!E256</f>
        <v>7635</v>
      </c>
      <c r="I259" s="82"/>
      <c r="J259" s="82">
        <f>data_drop!G256</f>
        <v>0</v>
      </c>
    </row>
    <row r="260" spans="1:10" x14ac:dyDescent="0.3">
      <c r="A260">
        <f>data_drop!B257</f>
        <v>6003</v>
      </c>
      <c r="B260" s="5" t="str">
        <f>data_drop!C257</f>
        <v>Sidney</v>
      </c>
      <c r="D260" s="80">
        <f>VLOOKUP(All_Districts!A260,Dist_List!B:E,4,FALSE)</f>
        <v>386</v>
      </c>
      <c r="F260" s="79">
        <f>data_drop!F257</f>
        <v>7635</v>
      </c>
      <c r="G260" s="79"/>
      <c r="H260" s="79">
        <f>data_drop!E257</f>
        <v>7635</v>
      </c>
      <c r="I260" s="79"/>
      <c r="J260" s="79">
        <f>data_drop!G257</f>
        <v>0</v>
      </c>
    </row>
    <row r="261" spans="1:10" x14ac:dyDescent="0.3">
      <c r="A261">
        <f>data_drop!B258</f>
        <v>6012</v>
      </c>
      <c r="B261" s="5" t="str">
        <f>data_drop!C258</f>
        <v>Sigourney</v>
      </c>
      <c r="D261" s="80">
        <f>VLOOKUP(All_Districts!A261,Dist_List!B:E,4,FALSE)</f>
        <v>552.29999999999995</v>
      </c>
      <c r="F261" s="79">
        <f>data_drop!F258</f>
        <v>7635</v>
      </c>
      <c r="G261" s="79"/>
      <c r="H261" s="79">
        <f>data_drop!E258</f>
        <v>7635</v>
      </c>
      <c r="I261" s="79"/>
      <c r="J261" s="79">
        <f>data_drop!G258</f>
        <v>0</v>
      </c>
    </row>
    <row r="262" spans="1:10" x14ac:dyDescent="0.3">
      <c r="A262">
        <f>data_drop!B259</f>
        <v>6030</v>
      </c>
      <c r="B262" s="5" t="str">
        <f>data_drop!C259</f>
        <v>Sioux Center</v>
      </c>
      <c r="D262" s="80">
        <f>VLOOKUP(All_Districts!A262,Dist_List!B:E,4,FALSE)</f>
        <v>1500.4</v>
      </c>
      <c r="F262" s="79">
        <f>data_drop!F259</f>
        <v>7635</v>
      </c>
      <c r="G262" s="79"/>
      <c r="H262" s="79">
        <f>data_drop!E259</f>
        <v>7635</v>
      </c>
      <c r="I262" s="79"/>
      <c r="J262" s="79">
        <f>data_drop!G259</f>
        <v>0</v>
      </c>
    </row>
    <row r="263" spans="1:10" x14ac:dyDescent="0.3">
      <c r="A263">
        <f>data_drop!B260</f>
        <v>6039</v>
      </c>
      <c r="B263" s="5" t="str">
        <f>data_drop!C260</f>
        <v>Sioux City</v>
      </c>
      <c r="D263" s="80">
        <f>VLOOKUP(All_Districts!A263,Dist_List!B:E,4,FALSE)</f>
        <v>14839.5</v>
      </c>
      <c r="F263" s="79">
        <f>data_drop!F260</f>
        <v>7635</v>
      </c>
      <c r="G263" s="79"/>
      <c r="H263" s="79">
        <f>data_drop!E260</f>
        <v>7635</v>
      </c>
      <c r="I263" s="79"/>
      <c r="J263" s="79">
        <f>data_drop!G260</f>
        <v>0</v>
      </c>
    </row>
    <row r="264" spans="1:10" x14ac:dyDescent="0.3">
      <c r="A264" s="7">
        <f>data_drop!B261</f>
        <v>6048</v>
      </c>
      <c r="B264" s="8" t="str">
        <f>data_drop!C261</f>
        <v>Sioux Central</v>
      </c>
      <c r="C264" s="7"/>
      <c r="D264" s="81">
        <f>VLOOKUP(All_Districts!A264,Dist_List!B:E,4,FALSE)</f>
        <v>441.3</v>
      </c>
      <c r="E264" s="7"/>
      <c r="F264" s="82">
        <f>data_drop!F261</f>
        <v>7635</v>
      </c>
      <c r="G264" s="82"/>
      <c r="H264" s="82">
        <f>data_drop!E261</f>
        <v>7635</v>
      </c>
      <c r="I264" s="82"/>
      <c r="J264" s="82">
        <f>data_drop!G261</f>
        <v>0</v>
      </c>
    </row>
    <row r="265" spans="1:10" x14ac:dyDescent="0.3">
      <c r="A265">
        <f>data_drop!B262</f>
        <v>6091</v>
      </c>
      <c r="B265" s="5" t="str">
        <f>data_drop!C262</f>
        <v>South Central Calhoun</v>
      </c>
      <c r="D265" s="80">
        <f>VLOOKUP(All_Districts!A265,Dist_List!B:E,4,FALSE)</f>
        <v>928.5</v>
      </c>
      <c r="F265" s="79">
        <f>data_drop!F262</f>
        <v>7635</v>
      </c>
      <c r="G265" s="79"/>
      <c r="H265" s="79">
        <f>data_drop!E262</f>
        <v>7635</v>
      </c>
      <c r="I265" s="79"/>
      <c r="J265" s="79">
        <f>data_drop!G262</f>
        <v>0</v>
      </c>
    </row>
    <row r="266" spans="1:10" x14ac:dyDescent="0.3">
      <c r="A266">
        <f>data_drop!B263</f>
        <v>6093</v>
      </c>
      <c r="B266" s="5" t="str">
        <f>data_drop!C263</f>
        <v>Solon</v>
      </c>
      <c r="D266" s="80">
        <f>VLOOKUP(All_Districts!A266,Dist_List!B:E,4,FALSE)</f>
        <v>1451.3</v>
      </c>
      <c r="F266" s="79">
        <f>data_drop!F263</f>
        <v>7635</v>
      </c>
      <c r="G266" s="79"/>
      <c r="H266" s="79">
        <f>data_drop!E263</f>
        <v>7635</v>
      </c>
      <c r="I266" s="79"/>
      <c r="J266" s="79">
        <f>data_drop!G263</f>
        <v>0</v>
      </c>
    </row>
    <row r="267" spans="1:10" x14ac:dyDescent="0.3">
      <c r="A267">
        <f>data_drop!B264</f>
        <v>6094</v>
      </c>
      <c r="B267" s="5" t="str">
        <f>data_drop!C264</f>
        <v>Southeast Warren</v>
      </c>
      <c r="D267" s="80">
        <f>VLOOKUP(All_Districts!A267,Dist_List!B:E,4,FALSE)</f>
        <v>505.7</v>
      </c>
      <c r="F267" s="79">
        <f>data_drop!F264</f>
        <v>7635</v>
      </c>
      <c r="G267" s="79"/>
      <c r="H267" s="79">
        <f>data_drop!E264</f>
        <v>7635</v>
      </c>
      <c r="I267" s="79"/>
      <c r="J267" s="79">
        <f>data_drop!G264</f>
        <v>0</v>
      </c>
    </row>
    <row r="268" spans="1:10" x14ac:dyDescent="0.3">
      <c r="A268">
        <f>data_drop!B265</f>
        <v>6095</v>
      </c>
      <c r="B268" s="5" t="str">
        <f>data_drop!C265</f>
        <v>South Hamilton</v>
      </c>
      <c r="D268" s="80">
        <f>VLOOKUP(All_Districts!A268,Dist_List!B:E,4,FALSE)</f>
        <v>626.70000000000005</v>
      </c>
      <c r="F268" s="79">
        <f>data_drop!F265</f>
        <v>7662</v>
      </c>
      <c r="G268" s="79"/>
      <c r="H268" s="79">
        <f>data_drop!E265</f>
        <v>7635</v>
      </c>
      <c r="I268" s="79"/>
      <c r="J268" s="79">
        <f>data_drop!G265</f>
        <v>27</v>
      </c>
    </row>
    <row r="269" spans="1:10" x14ac:dyDescent="0.3">
      <c r="A269" s="7">
        <f>data_drop!B266</f>
        <v>6096</v>
      </c>
      <c r="B269" s="8" t="str">
        <f>data_drop!C266</f>
        <v>Southeast Valley</v>
      </c>
      <c r="C269" s="7"/>
      <c r="D269" s="81">
        <f>VLOOKUP(All_Districts!A269,Dist_List!B:E,4,FALSE)</f>
        <v>1093.7</v>
      </c>
      <c r="E269" s="7"/>
      <c r="F269" s="82">
        <f>data_drop!F266</f>
        <v>7724</v>
      </c>
      <c r="G269" s="82"/>
      <c r="H269" s="82">
        <f>data_drop!E266</f>
        <v>7635</v>
      </c>
      <c r="I269" s="82"/>
      <c r="J269" s="82">
        <f>data_drop!G266</f>
        <v>89</v>
      </c>
    </row>
    <row r="270" spans="1:10" x14ac:dyDescent="0.3">
      <c r="A270">
        <f>data_drop!B267</f>
        <v>6097</v>
      </c>
      <c r="B270" s="5" t="str">
        <f>data_drop!C267</f>
        <v>South Page</v>
      </c>
      <c r="D270" s="80">
        <f>VLOOKUP(All_Districts!A270,Dist_List!B:E,4,FALSE)</f>
        <v>193.4</v>
      </c>
      <c r="F270" s="79">
        <f>data_drop!F267</f>
        <v>7635</v>
      </c>
      <c r="G270" s="79"/>
      <c r="H270" s="79">
        <f>data_drop!E267</f>
        <v>7635</v>
      </c>
      <c r="I270" s="79"/>
      <c r="J270" s="79">
        <f>data_drop!G267</f>
        <v>0</v>
      </c>
    </row>
    <row r="271" spans="1:10" x14ac:dyDescent="0.3">
      <c r="A271">
        <f>data_drop!B268</f>
        <v>6098</v>
      </c>
      <c r="B271" s="5" t="str">
        <f>data_drop!C268</f>
        <v>South Tama</v>
      </c>
      <c r="D271" s="80">
        <f>VLOOKUP(All_Districts!A271,Dist_List!B:E,4,FALSE)</f>
        <v>1447.4</v>
      </c>
      <c r="F271" s="79">
        <f>data_drop!F268</f>
        <v>7635</v>
      </c>
      <c r="G271" s="79"/>
      <c r="H271" s="79">
        <f>data_drop!E268</f>
        <v>7635</v>
      </c>
      <c r="I271" s="79"/>
      <c r="J271" s="79">
        <f>data_drop!G268</f>
        <v>0</v>
      </c>
    </row>
    <row r="272" spans="1:10" x14ac:dyDescent="0.3">
      <c r="A272">
        <f>data_drop!B269</f>
        <v>6100</v>
      </c>
      <c r="B272" s="5" t="str">
        <f>data_drop!C269</f>
        <v>South Winneshiek</v>
      </c>
      <c r="D272" s="80">
        <f>VLOOKUP(All_Districts!A272,Dist_List!B:E,4,FALSE)</f>
        <v>516.70000000000005</v>
      </c>
      <c r="F272" s="79">
        <f>data_drop!F269</f>
        <v>7635</v>
      </c>
      <c r="G272" s="79"/>
      <c r="H272" s="79">
        <f>data_drop!E269</f>
        <v>7635</v>
      </c>
      <c r="I272" s="79"/>
      <c r="J272" s="79">
        <f>data_drop!G269</f>
        <v>0</v>
      </c>
    </row>
    <row r="273" spans="1:10" x14ac:dyDescent="0.3">
      <c r="A273">
        <f>data_drop!B270</f>
        <v>6101</v>
      </c>
      <c r="B273" s="5" t="str">
        <f>data_drop!C270</f>
        <v>Southeast Polk</v>
      </c>
      <c r="D273" s="80">
        <f>VLOOKUP(All_Districts!A273,Dist_List!B:E,4,FALSE)</f>
        <v>7211</v>
      </c>
      <c r="F273" s="79">
        <f>data_drop!F270</f>
        <v>7635</v>
      </c>
      <c r="G273" s="79"/>
      <c r="H273" s="79">
        <f>data_drop!E270</f>
        <v>7635</v>
      </c>
      <c r="I273" s="79"/>
      <c r="J273" s="79">
        <f>data_drop!G270</f>
        <v>0</v>
      </c>
    </row>
    <row r="274" spans="1:10" x14ac:dyDescent="0.3">
      <c r="A274" s="7">
        <f>data_drop!B271</f>
        <v>6102</v>
      </c>
      <c r="B274" s="8" t="str">
        <f>data_drop!C271</f>
        <v>Spencer</v>
      </c>
      <c r="C274" s="7"/>
      <c r="D274" s="81">
        <f>VLOOKUP(All_Districts!A274,Dist_List!B:E,4,FALSE)</f>
        <v>2025.3</v>
      </c>
      <c r="E274" s="7"/>
      <c r="F274" s="82">
        <f>data_drop!F271</f>
        <v>7635</v>
      </c>
      <c r="G274" s="82"/>
      <c r="H274" s="82">
        <f>data_drop!E271</f>
        <v>7635</v>
      </c>
      <c r="I274" s="82"/>
      <c r="J274" s="82">
        <f>data_drop!G271</f>
        <v>0</v>
      </c>
    </row>
    <row r="275" spans="1:10" x14ac:dyDescent="0.3">
      <c r="A275">
        <f>data_drop!B272</f>
        <v>6120</v>
      </c>
      <c r="B275" s="5" t="str">
        <f>data_drop!C272</f>
        <v>Spirit Lake</v>
      </c>
      <c r="D275" s="80">
        <f>VLOOKUP(All_Districts!A275,Dist_List!B:E,4,FALSE)</f>
        <v>1167.9000000000001</v>
      </c>
      <c r="F275" s="79">
        <f>data_drop!F272</f>
        <v>7635</v>
      </c>
      <c r="G275" s="79"/>
      <c r="H275" s="79">
        <f>data_drop!E272</f>
        <v>7635</v>
      </c>
      <c r="I275" s="79"/>
      <c r="J275" s="79">
        <f>data_drop!G272</f>
        <v>0</v>
      </c>
    </row>
    <row r="276" spans="1:10" x14ac:dyDescent="0.3">
      <c r="A276">
        <f>data_drop!B273</f>
        <v>6138</v>
      </c>
      <c r="B276" s="5" t="str">
        <f>data_drop!C273</f>
        <v>Springville</v>
      </c>
      <c r="D276" s="80">
        <f>VLOOKUP(All_Districts!A276,Dist_List!B:E,4,FALSE)</f>
        <v>406.7</v>
      </c>
      <c r="F276" s="79">
        <f>data_drop!F273</f>
        <v>7642</v>
      </c>
      <c r="G276" s="79"/>
      <c r="H276" s="79">
        <f>data_drop!E273</f>
        <v>7635</v>
      </c>
      <c r="I276" s="79"/>
      <c r="J276" s="79">
        <f>data_drop!G273</f>
        <v>7</v>
      </c>
    </row>
    <row r="277" spans="1:10" x14ac:dyDescent="0.3">
      <c r="A277">
        <f>data_drop!B274</f>
        <v>6165</v>
      </c>
      <c r="B277" s="5" t="str">
        <f>data_drop!C274</f>
        <v>Stanton</v>
      </c>
      <c r="D277" s="80">
        <f>VLOOKUP(All_Districts!A277,Dist_List!B:E,4,FALSE)</f>
        <v>197</v>
      </c>
      <c r="F277" s="79">
        <f>data_drop!F274</f>
        <v>7635</v>
      </c>
      <c r="G277" s="79"/>
      <c r="H277" s="79">
        <f>data_drop!E274</f>
        <v>7635</v>
      </c>
      <c r="I277" s="79"/>
      <c r="J277" s="79">
        <f>data_drop!G274</f>
        <v>0</v>
      </c>
    </row>
    <row r="278" spans="1:10" x14ac:dyDescent="0.3">
      <c r="A278">
        <f>data_drop!B275</f>
        <v>6175</v>
      </c>
      <c r="B278" s="5" t="str">
        <f>data_drop!C275</f>
        <v>Starmont</v>
      </c>
      <c r="D278" s="80">
        <f>VLOOKUP(All_Districts!A278,Dist_List!B:E,4,FALSE)</f>
        <v>584.6</v>
      </c>
      <c r="F278" s="79">
        <f>data_drop!F275</f>
        <v>7635</v>
      </c>
      <c r="G278" s="79"/>
      <c r="H278" s="79">
        <f>data_drop!E275</f>
        <v>7635</v>
      </c>
      <c r="I278" s="79"/>
      <c r="J278" s="79">
        <f>data_drop!G275</f>
        <v>0</v>
      </c>
    </row>
    <row r="279" spans="1:10" x14ac:dyDescent="0.3">
      <c r="A279" s="7">
        <f>data_drop!B276</f>
        <v>6219</v>
      </c>
      <c r="B279" s="8" t="str">
        <f>data_drop!C276</f>
        <v>Storm Lake</v>
      </c>
      <c r="C279" s="7"/>
      <c r="D279" s="81">
        <f>VLOOKUP(All_Districts!A279,Dist_List!B:E,4,FALSE)</f>
        <v>2531.6999999999998</v>
      </c>
      <c r="E279" s="7"/>
      <c r="F279" s="82">
        <f>data_drop!F276</f>
        <v>7635</v>
      </c>
      <c r="G279" s="82"/>
      <c r="H279" s="82">
        <f>data_drop!E276</f>
        <v>7635</v>
      </c>
      <c r="I279" s="82"/>
      <c r="J279" s="82">
        <f>data_drop!G276</f>
        <v>0</v>
      </c>
    </row>
    <row r="280" spans="1:10" x14ac:dyDescent="0.3">
      <c r="A280">
        <f>data_drop!B277</f>
        <v>6246</v>
      </c>
      <c r="B280" s="5" t="str">
        <f>data_drop!C277</f>
        <v>Stratford</v>
      </c>
      <c r="D280" s="80">
        <f>VLOOKUP(All_Districts!A280,Dist_List!B:E,4,FALSE)</f>
        <v>132.80000000000001</v>
      </c>
      <c r="F280" s="79">
        <f>data_drop!F277</f>
        <v>7775</v>
      </c>
      <c r="G280" s="79"/>
      <c r="H280" s="79">
        <f>data_drop!E277</f>
        <v>7635</v>
      </c>
      <c r="I280" s="79"/>
      <c r="J280" s="79">
        <f>data_drop!G277</f>
        <v>140</v>
      </c>
    </row>
    <row r="281" spans="1:10" x14ac:dyDescent="0.3">
      <c r="A281">
        <f>data_drop!B278</f>
        <v>6264</v>
      </c>
      <c r="B281" s="5" t="str">
        <f>data_drop!C278</f>
        <v>West Central Valley</v>
      </c>
      <c r="D281" s="80">
        <f>VLOOKUP(All_Districts!A281,Dist_List!B:E,4,FALSE)</f>
        <v>947.2</v>
      </c>
      <c r="F281" s="79">
        <f>data_drop!F278</f>
        <v>7666</v>
      </c>
      <c r="G281" s="79"/>
      <c r="H281" s="79">
        <f>data_drop!E278</f>
        <v>7635</v>
      </c>
      <c r="I281" s="79"/>
      <c r="J281" s="79">
        <f>data_drop!G278</f>
        <v>31</v>
      </c>
    </row>
    <row r="282" spans="1:10" x14ac:dyDescent="0.3">
      <c r="A282">
        <f>data_drop!B279</f>
        <v>6273</v>
      </c>
      <c r="B282" s="5" t="str">
        <f>data_drop!C279</f>
        <v>Sumner-Fredericksburg</v>
      </c>
      <c r="D282" s="80">
        <f>VLOOKUP(All_Districts!A282,Dist_List!B:E,4,FALSE)</f>
        <v>769.6</v>
      </c>
      <c r="F282" s="79">
        <f>data_drop!F279</f>
        <v>7635</v>
      </c>
      <c r="G282" s="79"/>
      <c r="H282" s="79">
        <f>data_drop!E279</f>
        <v>7635</v>
      </c>
      <c r="I282" s="79"/>
      <c r="J282" s="79">
        <f>data_drop!G279</f>
        <v>0</v>
      </c>
    </row>
    <row r="283" spans="1:10" x14ac:dyDescent="0.3">
      <c r="A283">
        <f>data_drop!B280</f>
        <v>6408</v>
      </c>
      <c r="B283" s="5" t="str">
        <f>data_drop!C280</f>
        <v>Tipton</v>
      </c>
      <c r="D283" s="80">
        <f>VLOOKUP(All_Districts!A283,Dist_List!B:E,4,FALSE)</f>
        <v>828.7</v>
      </c>
      <c r="F283" s="79">
        <f>data_drop!F280</f>
        <v>7651</v>
      </c>
      <c r="G283" s="79"/>
      <c r="H283" s="79">
        <f>data_drop!E280</f>
        <v>7635</v>
      </c>
      <c r="I283" s="79"/>
      <c r="J283" s="79">
        <f>data_drop!G280</f>
        <v>16</v>
      </c>
    </row>
    <row r="284" spans="1:10" x14ac:dyDescent="0.3">
      <c r="A284" s="7">
        <f>data_drop!B281</f>
        <v>6453</v>
      </c>
      <c r="B284" s="8" t="str">
        <f>data_drop!C281</f>
        <v>Treynor</v>
      </c>
      <c r="C284" s="7"/>
      <c r="D284" s="81">
        <f>VLOOKUP(All_Districts!A284,Dist_List!B:E,4,FALSE)</f>
        <v>575.20000000000005</v>
      </c>
      <c r="E284" s="7"/>
      <c r="F284" s="82">
        <f>data_drop!F281</f>
        <v>7635</v>
      </c>
      <c r="G284" s="82"/>
      <c r="H284" s="82">
        <f>data_drop!E281</f>
        <v>7635</v>
      </c>
      <c r="I284" s="82"/>
      <c r="J284" s="82">
        <f>data_drop!G281</f>
        <v>0</v>
      </c>
    </row>
    <row r="285" spans="1:10" x14ac:dyDescent="0.3">
      <c r="A285">
        <f>data_drop!B282</f>
        <v>6460</v>
      </c>
      <c r="B285" s="5" t="str">
        <f>data_drop!C282</f>
        <v>Tri-Center</v>
      </c>
      <c r="D285" s="80">
        <f>VLOOKUP(All_Districts!A285,Dist_List!B:E,4,FALSE)</f>
        <v>656.1</v>
      </c>
      <c r="F285" s="79">
        <f>data_drop!F282</f>
        <v>7635</v>
      </c>
      <c r="G285" s="79"/>
      <c r="H285" s="79">
        <f>data_drop!E282</f>
        <v>7635</v>
      </c>
      <c r="I285" s="79"/>
      <c r="J285" s="79">
        <f>data_drop!G282</f>
        <v>0</v>
      </c>
    </row>
    <row r="286" spans="1:10" x14ac:dyDescent="0.3">
      <c r="A286">
        <f>data_drop!B283</f>
        <v>6462</v>
      </c>
      <c r="B286" s="5" t="str">
        <f>data_drop!C283</f>
        <v>Tri-County</v>
      </c>
      <c r="D286" s="80">
        <f>VLOOKUP(All_Districts!A286,Dist_List!B:E,4,FALSE)</f>
        <v>265.8</v>
      </c>
      <c r="F286" s="79">
        <f>data_drop!F283</f>
        <v>7635</v>
      </c>
      <c r="G286" s="79"/>
      <c r="H286" s="79">
        <f>data_drop!E283</f>
        <v>7635</v>
      </c>
      <c r="I286" s="79"/>
      <c r="J286" s="79">
        <f>data_drop!G283</f>
        <v>0</v>
      </c>
    </row>
    <row r="287" spans="1:10" x14ac:dyDescent="0.3">
      <c r="A287">
        <f>data_drop!B284</f>
        <v>6471</v>
      </c>
      <c r="B287" s="5" t="str">
        <f>data_drop!C284</f>
        <v>Tripoli</v>
      </c>
      <c r="D287" s="80">
        <f>VLOOKUP(All_Districts!A287,Dist_List!B:E,4,FALSE)</f>
        <v>380.7</v>
      </c>
      <c r="F287" s="79">
        <f>data_drop!F284</f>
        <v>7639</v>
      </c>
      <c r="G287" s="79"/>
      <c r="H287" s="79">
        <f>data_drop!E284</f>
        <v>7635</v>
      </c>
      <c r="I287" s="79"/>
      <c r="J287" s="79">
        <f>data_drop!G284</f>
        <v>4</v>
      </c>
    </row>
    <row r="288" spans="1:10" x14ac:dyDescent="0.3">
      <c r="A288">
        <f>data_drop!B285</f>
        <v>6509</v>
      </c>
      <c r="B288" s="5" t="str">
        <f>data_drop!C285</f>
        <v>Turkey Valley</v>
      </c>
      <c r="D288" s="80">
        <f>VLOOKUP(All_Districts!A288,Dist_List!B:E,4,FALSE)</f>
        <v>354.8</v>
      </c>
      <c r="F288" s="79">
        <f>data_drop!F285</f>
        <v>7767</v>
      </c>
      <c r="G288" s="79"/>
      <c r="H288" s="79">
        <f>data_drop!E285</f>
        <v>7635</v>
      </c>
      <c r="I288" s="79"/>
      <c r="J288" s="79">
        <f>data_drop!G285</f>
        <v>132</v>
      </c>
    </row>
    <row r="289" spans="1:10" x14ac:dyDescent="0.3">
      <c r="A289" s="7">
        <f>data_drop!B286</f>
        <v>6512</v>
      </c>
      <c r="B289" s="8" t="str">
        <f>data_drop!C286</f>
        <v>Twin Cedars</v>
      </c>
      <c r="C289" s="7"/>
      <c r="D289" s="81">
        <f>VLOOKUP(All_Districts!A289,Dist_List!B:E,4,FALSE)</f>
        <v>323</v>
      </c>
      <c r="E289" s="7"/>
      <c r="F289" s="82">
        <f>data_drop!F286</f>
        <v>7650</v>
      </c>
      <c r="G289" s="82"/>
      <c r="H289" s="82">
        <f>data_drop!E286</f>
        <v>7635</v>
      </c>
      <c r="I289" s="82"/>
      <c r="J289" s="82">
        <f>data_drop!G286</f>
        <v>15</v>
      </c>
    </row>
    <row r="290" spans="1:10" x14ac:dyDescent="0.3">
      <c r="A290">
        <f>data_drop!B287</f>
        <v>6516</v>
      </c>
      <c r="B290" s="5" t="str">
        <f>data_drop!C287</f>
        <v>Twin Rivers</v>
      </c>
      <c r="D290" s="80">
        <f>VLOOKUP(All_Districts!A290,Dist_List!B:E,4,FALSE)</f>
        <v>160</v>
      </c>
      <c r="F290" s="79">
        <f>data_drop!F287</f>
        <v>7775</v>
      </c>
      <c r="G290" s="79"/>
      <c r="H290" s="79">
        <f>data_drop!E287</f>
        <v>7635</v>
      </c>
      <c r="I290" s="79"/>
      <c r="J290" s="79">
        <f>data_drop!G287</f>
        <v>140</v>
      </c>
    </row>
    <row r="291" spans="1:10" x14ac:dyDescent="0.3">
      <c r="A291">
        <f>data_drop!B288</f>
        <v>6534</v>
      </c>
      <c r="B291" s="5" t="str">
        <f>data_drop!C288</f>
        <v>Underwood</v>
      </c>
      <c r="D291" s="80">
        <f>VLOOKUP(All_Districts!A291,Dist_List!B:E,4,FALSE)</f>
        <v>764.7</v>
      </c>
      <c r="F291" s="79">
        <f>data_drop!F288</f>
        <v>7635</v>
      </c>
      <c r="G291" s="79"/>
      <c r="H291" s="79">
        <f>data_drop!E288</f>
        <v>7635</v>
      </c>
      <c r="I291" s="79"/>
      <c r="J291" s="79">
        <f>data_drop!G288</f>
        <v>0</v>
      </c>
    </row>
    <row r="292" spans="1:10" x14ac:dyDescent="0.3">
      <c r="A292">
        <f>data_drop!B289</f>
        <v>6561</v>
      </c>
      <c r="B292" s="5" t="str">
        <f>data_drop!C289</f>
        <v>United</v>
      </c>
      <c r="D292" s="80">
        <f>VLOOKUP(All_Districts!A292,Dist_List!B:E,4,FALSE)</f>
        <v>385.9</v>
      </c>
      <c r="F292" s="79">
        <f>data_drop!F289</f>
        <v>7635</v>
      </c>
      <c r="G292" s="79"/>
      <c r="H292" s="79">
        <f>data_drop!E289</f>
        <v>7635</v>
      </c>
      <c r="I292" s="79"/>
      <c r="J292" s="79">
        <f>data_drop!G289</f>
        <v>0</v>
      </c>
    </row>
    <row r="293" spans="1:10" x14ac:dyDescent="0.3">
      <c r="A293">
        <f>data_drop!B290</f>
        <v>6579</v>
      </c>
      <c r="B293" s="5" t="str">
        <f>data_drop!C290</f>
        <v>Urbandale</v>
      </c>
      <c r="D293" s="80">
        <f>VLOOKUP(All_Districts!A293,Dist_List!B:E,4,FALSE)</f>
        <v>3448</v>
      </c>
      <c r="F293" s="79">
        <f>data_drop!F290</f>
        <v>7635</v>
      </c>
      <c r="G293" s="79"/>
      <c r="H293" s="79">
        <f>data_drop!E290</f>
        <v>7635</v>
      </c>
      <c r="I293" s="79"/>
      <c r="J293" s="79">
        <f>data_drop!G290</f>
        <v>0</v>
      </c>
    </row>
    <row r="294" spans="1:10" x14ac:dyDescent="0.3">
      <c r="A294" s="7">
        <f>data_drop!B291</f>
        <v>6592</v>
      </c>
      <c r="B294" s="8" t="str">
        <f>data_drop!C291</f>
        <v>Van Buren County</v>
      </c>
      <c r="C294" s="7"/>
      <c r="D294" s="81">
        <f>VLOOKUP(All_Districts!A294,Dist_List!B:E,4,FALSE)</f>
        <v>967.1</v>
      </c>
      <c r="E294" s="7"/>
      <c r="F294" s="82">
        <f>data_drop!F291</f>
        <v>7635</v>
      </c>
      <c r="G294" s="82"/>
      <c r="H294" s="82">
        <f>data_drop!E291</f>
        <v>7635</v>
      </c>
      <c r="I294" s="82"/>
      <c r="J294" s="82">
        <f>data_drop!G291</f>
        <v>0</v>
      </c>
    </row>
    <row r="295" spans="1:10" x14ac:dyDescent="0.3">
      <c r="A295">
        <f>data_drop!B292</f>
        <v>6615</v>
      </c>
      <c r="B295" s="5" t="str">
        <f>data_drop!C292</f>
        <v>Van Meter</v>
      </c>
      <c r="D295" s="80">
        <f>VLOOKUP(All_Districts!A295,Dist_List!B:E,4,FALSE)</f>
        <v>894.5</v>
      </c>
      <c r="F295" s="79">
        <f>data_drop!F292</f>
        <v>7635</v>
      </c>
      <c r="G295" s="79"/>
      <c r="H295" s="79">
        <f>data_drop!E292</f>
        <v>7635</v>
      </c>
      <c r="I295" s="79"/>
      <c r="J295" s="79">
        <f>data_drop!G292</f>
        <v>0</v>
      </c>
    </row>
    <row r="296" spans="1:10" x14ac:dyDescent="0.3">
      <c r="A296">
        <f>data_drop!B293</f>
        <v>6651</v>
      </c>
      <c r="B296" s="5" t="str">
        <f>data_drop!C293</f>
        <v>Villisca</v>
      </c>
      <c r="D296" s="80">
        <f>VLOOKUP(All_Districts!A296,Dist_List!B:E,4,FALSE)</f>
        <v>311.10000000000002</v>
      </c>
      <c r="F296" s="79">
        <f>data_drop!F293</f>
        <v>7635</v>
      </c>
      <c r="G296" s="79"/>
      <c r="H296" s="79">
        <f>data_drop!E293</f>
        <v>7635</v>
      </c>
      <c r="I296" s="79"/>
      <c r="J296" s="79">
        <f>data_drop!G293</f>
        <v>0</v>
      </c>
    </row>
    <row r="297" spans="1:10" x14ac:dyDescent="0.3">
      <c r="A297">
        <f>data_drop!B294</f>
        <v>6660</v>
      </c>
      <c r="B297" s="5" t="str">
        <f>data_drop!C294</f>
        <v>Vinton-Shellsburg</v>
      </c>
      <c r="D297" s="80">
        <f>VLOOKUP(All_Districts!A297,Dist_List!B:E,4,FALSE)</f>
        <v>1621.5</v>
      </c>
      <c r="F297" s="79">
        <f>data_drop!F294</f>
        <v>7635</v>
      </c>
      <c r="G297" s="79"/>
      <c r="H297" s="79">
        <f>data_drop!E294</f>
        <v>7635</v>
      </c>
      <c r="I297" s="79"/>
      <c r="J297" s="79">
        <f>data_drop!G294</f>
        <v>0</v>
      </c>
    </row>
    <row r="298" spans="1:10" x14ac:dyDescent="0.3">
      <c r="A298">
        <f>data_drop!B295</f>
        <v>6700</v>
      </c>
      <c r="B298" s="5" t="str">
        <f>data_drop!C295</f>
        <v>Waco</v>
      </c>
      <c r="D298" s="80">
        <f>VLOOKUP(All_Districts!A298,Dist_List!B:E,4,FALSE)</f>
        <v>489.4</v>
      </c>
      <c r="F298" s="79">
        <f>data_drop!F295</f>
        <v>7724</v>
      </c>
      <c r="G298" s="79"/>
      <c r="H298" s="79">
        <f>data_drop!E295</f>
        <v>7635</v>
      </c>
      <c r="I298" s="79"/>
      <c r="J298" s="79">
        <f>data_drop!G295</f>
        <v>89</v>
      </c>
    </row>
    <row r="299" spans="1:10" x14ac:dyDescent="0.3">
      <c r="A299" s="7">
        <f>data_drop!B296</f>
        <v>6741</v>
      </c>
      <c r="B299" s="8" t="str">
        <f>data_drop!C296</f>
        <v>East Sac County</v>
      </c>
      <c r="C299" s="7"/>
      <c r="D299" s="81">
        <f>VLOOKUP(All_Districts!A299,Dist_List!B:E,4,FALSE)</f>
        <v>835.5</v>
      </c>
      <c r="E299" s="7"/>
      <c r="F299" s="82">
        <f>data_drop!F296</f>
        <v>7635</v>
      </c>
      <c r="G299" s="82"/>
      <c r="H299" s="82">
        <f>data_drop!E296</f>
        <v>7635</v>
      </c>
      <c r="I299" s="82"/>
      <c r="J299" s="82">
        <f>data_drop!G296</f>
        <v>0</v>
      </c>
    </row>
    <row r="300" spans="1:10" x14ac:dyDescent="0.3">
      <c r="A300">
        <f>data_drop!B297</f>
        <v>6759</v>
      </c>
      <c r="B300" s="5" t="str">
        <f>data_drop!C297</f>
        <v>Wapello</v>
      </c>
      <c r="D300" s="80">
        <f>VLOOKUP(All_Districts!A300,Dist_List!B:E,4,FALSE)</f>
        <v>534.4</v>
      </c>
      <c r="F300" s="79">
        <f>data_drop!F297</f>
        <v>7635</v>
      </c>
      <c r="G300" s="79"/>
      <c r="H300" s="79">
        <f>data_drop!E297</f>
        <v>7635</v>
      </c>
      <c r="I300" s="79"/>
      <c r="J300" s="79">
        <f>data_drop!G297</f>
        <v>0</v>
      </c>
    </row>
    <row r="301" spans="1:10" x14ac:dyDescent="0.3">
      <c r="A301">
        <f>data_drop!B298</f>
        <v>6762</v>
      </c>
      <c r="B301" s="5" t="str">
        <f>data_drop!C298</f>
        <v>Wapsie Valley</v>
      </c>
      <c r="D301" s="80">
        <f>VLOOKUP(All_Districts!A301,Dist_List!B:E,4,FALSE)</f>
        <v>657.7</v>
      </c>
      <c r="F301" s="79">
        <f>data_drop!F298</f>
        <v>7646</v>
      </c>
      <c r="G301" s="79"/>
      <c r="H301" s="79">
        <f>data_drop!E298</f>
        <v>7635</v>
      </c>
      <c r="I301" s="79"/>
      <c r="J301" s="79">
        <f>data_drop!G298</f>
        <v>11</v>
      </c>
    </row>
    <row r="302" spans="1:10" x14ac:dyDescent="0.3">
      <c r="A302">
        <f>data_drop!B299</f>
        <v>6768</v>
      </c>
      <c r="B302" s="5" t="str">
        <f>data_drop!C299</f>
        <v>Washington</v>
      </c>
      <c r="D302" s="80">
        <f>VLOOKUP(All_Districts!A302,Dist_List!B:E,4,FALSE)</f>
        <v>1626</v>
      </c>
      <c r="F302" s="79">
        <f>data_drop!F299</f>
        <v>7635</v>
      </c>
      <c r="G302" s="79"/>
      <c r="H302" s="79">
        <f>data_drop!E299</f>
        <v>7635</v>
      </c>
      <c r="I302" s="79"/>
      <c r="J302" s="79">
        <f>data_drop!G299</f>
        <v>0</v>
      </c>
    </row>
    <row r="303" spans="1:10" x14ac:dyDescent="0.3">
      <c r="A303">
        <f>data_drop!B300</f>
        <v>6795</v>
      </c>
      <c r="B303" s="5" t="str">
        <f>data_drop!C300</f>
        <v>Waterloo</v>
      </c>
      <c r="D303" s="80">
        <f>VLOOKUP(All_Districts!A303,Dist_List!B:E,4,FALSE)</f>
        <v>10672.3</v>
      </c>
      <c r="F303" s="79">
        <f>data_drop!F300</f>
        <v>7635</v>
      </c>
      <c r="G303" s="79"/>
      <c r="H303" s="79">
        <f>data_drop!E300</f>
        <v>7635</v>
      </c>
      <c r="I303" s="79"/>
      <c r="J303" s="79">
        <f>data_drop!G300</f>
        <v>0</v>
      </c>
    </row>
    <row r="304" spans="1:10" x14ac:dyDescent="0.3">
      <c r="A304" s="7">
        <f>data_drop!B301</f>
        <v>6822</v>
      </c>
      <c r="B304" s="8" t="str">
        <f>data_drop!C301</f>
        <v>Waukee</v>
      </c>
      <c r="C304" s="7"/>
      <c r="D304" s="81">
        <f>VLOOKUP(All_Districts!A304,Dist_List!B:E,4,FALSE)</f>
        <v>13153.9</v>
      </c>
      <c r="E304" s="7"/>
      <c r="F304" s="82">
        <f>data_drop!F301</f>
        <v>7635</v>
      </c>
      <c r="G304" s="82"/>
      <c r="H304" s="82">
        <f>data_drop!E301</f>
        <v>7635</v>
      </c>
      <c r="I304" s="82"/>
      <c r="J304" s="82">
        <f>data_drop!G301</f>
        <v>0</v>
      </c>
    </row>
    <row r="305" spans="1:10" x14ac:dyDescent="0.3">
      <c r="A305">
        <f>data_drop!B302</f>
        <v>6840</v>
      </c>
      <c r="B305" s="5" t="str">
        <f>data_drop!C302</f>
        <v>Waverly-Shell Rock</v>
      </c>
      <c r="D305" s="80">
        <f>VLOOKUP(All_Districts!A305,Dist_List!B:E,4,FALSE)</f>
        <v>2197.8000000000002</v>
      </c>
      <c r="F305" s="79">
        <f>data_drop!F302</f>
        <v>7635</v>
      </c>
      <c r="G305" s="79"/>
      <c r="H305" s="79">
        <f>data_drop!E302</f>
        <v>7635</v>
      </c>
      <c r="I305" s="79"/>
      <c r="J305" s="79">
        <f>data_drop!G302</f>
        <v>0</v>
      </c>
    </row>
    <row r="306" spans="1:10" x14ac:dyDescent="0.3">
      <c r="A306">
        <f>data_drop!B303</f>
        <v>6854</v>
      </c>
      <c r="B306" s="5" t="str">
        <f>data_drop!C303</f>
        <v>Wayne</v>
      </c>
      <c r="D306" s="80">
        <f>VLOOKUP(All_Districts!A306,Dist_List!B:E,4,FALSE)</f>
        <v>574.5</v>
      </c>
      <c r="F306" s="79">
        <f>data_drop!F303</f>
        <v>7635</v>
      </c>
      <c r="G306" s="79"/>
      <c r="H306" s="79">
        <f>data_drop!E303</f>
        <v>7635</v>
      </c>
      <c r="I306" s="79"/>
      <c r="J306" s="79">
        <f>data_drop!G303</f>
        <v>0</v>
      </c>
    </row>
    <row r="307" spans="1:10" x14ac:dyDescent="0.3">
      <c r="A307">
        <f>data_drop!B304</f>
        <v>6867</v>
      </c>
      <c r="B307" s="5" t="str">
        <f>data_drop!C304</f>
        <v>Webster City</v>
      </c>
      <c r="D307" s="80">
        <f>VLOOKUP(All_Districts!A307,Dist_List!B:E,4,FALSE)</f>
        <v>1729.2</v>
      </c>
      <c r="F307" s="79">
        <f>data_drop!F304</f>
        <v>7635</v>
      </c>
      <c r="G307" s="79"/>
      <c r="H307" s="79">
        <f>data_drop!E304</f>
        <v>7635</v>
      </c>
      <c r="I307" s="79"/>
      <c r="J307" s="79">
        <f>data_drop!G304</f>
        <v>0</v>
      </c>
    </row>
    <row r="308" spans="1:10" x14ac:dyDescent="0.3">
      <c r="A308">
        <f>data_drop!B305</f>
        <v>6921</v>
      </c>
      <c r="B308" s="5" t="str">
        <f>data_drop!C305</f>
        <v>West Bend-Mallard</v>
      </c>
      <c r="D308" s="80">
        <f>VLOOKUP(All_Districts!A308,Dist_List!B:E,4,FALSE)</f>
        <v>328.1</v>
      </c>
      <c r="F308" s="79">
        <f>data_drop!F305</f>
        <v>7652</v>
      </c>
      <c r="G308" s="79"/>
      <c r="H308" s="79">
        <f>data_drop!E305</f>
        <v>7635</v>
      </c>
      <c r="I308" s="79"/>
      <c r="J308" s="79">
        <f>data_drop!G305</f>
        <v>17</v>
      </c>
    </row>
    <row r="309" spans="1:10" x14ac:dyDescent="0.3">
      <c r="A309" s="7">
        <f>data_drop!B306</f>
        <v>6930</v>
      </c>
      <c r="B309" s="8" t="str">
        <f>data_drop!C306</f>
        <v>West Branch</v>
      </c>
      <c r="C309" s="7"/>
      <c r="D309" s="81">
        <f>VLOOKUP(All_Districts!A309,Dist_List!B:E,4,FALSE)</f>
        <v>785.9</v>
      </c>
      <c r="E309" s="7"/>
      <c r="F309" s="82">
        <f>data_drop!F306</f>
        <v>7635</v>
      </c>
      <c r="G309" s="82"/>
      <c r="H309" s="82">
        <f>data_drop!E306</f>
        <v>7635</v>
      </c>
      <c r="I309" s="82"/>
      <c r="J309" s="82">
        <f>data_drop!G306</f>
        <v>0</v>
      </c>
    </row>
    <row r="310" spans="1:10" x14ac:dyDescent="0.3">
      <c r="A310">
        <f>data_drop!B307</f>
        <v>6937</v>
      </c>
      <c r="B310" s="5" t="str">
        <f>data_drop!C307</f>
        <v>West Burlington</v>
      </c>
      <c r="D310" s="80">
        <f>VLOOKUP(All_Districts!A310,Dist_List!B:E,4,FALSE)</f>
        <v>405</v>
      </c>
      <c r="F310" s="79">
        <f>data_drop!F307</f>
        <v>7635</v>
      </c>
      <c r="G310" s="79"/>
      <c r="H310" s="79">
        <f>data_drop!E307</f>
        <v>7635</v>
      </c>
      <c r="I310" s="79"/>
      <c r="J310" s="79">
        <f>data_drop!G307</f>
        <v>0</v>
      </c>
    </row>
    <row r="311" spans="1:10" x14ac:dyDescent="0.3">
      <c r="A311">
        <f>data_drop!B308</f>
        <v>6943</v>
      </c>
      <c r="B311" s="5" t="str">
        <f>data_drop!C308</f>
        <v>West Central</v>
      </c>
      <c r="D311" s="80">
        <f>VLOOKUP(All_Districts!A311,Dist_List!B:E,4,FALSE)</f>
        <v>268.2</v>
      </c>
      <c r="F311" s="79">
        <f>data_drop!F308</f>
        <v>7635</v>
      </c>
      <c r="G311" s="79"/>
      <c r="H311" s="79">
        <f>data_drop!E308</f>
        <v>7635</v>
      </c>
      <c r="I311" s="79"/>
      <c r="J311" s="79">
        <f>data_drop!G308</f>
        <v>0</v>
      </c>
    </row>
    <row r="312" spans="1:10" x14ac:dyDescent="0.3">
      <c r="A312">
        <f>data_drop!B309</f>
        <v>6950</v>
      </c>
      <c r="B312" s="5" t="str">
        <f>data_drop!C309</f>
        <v>West Delaware Co</v>
      </c>
      <c r="D312" s="80">
        <f>VLOOKUP(All_Districts!A312,Dist_List!B:E,4,FALSE)</f>
        <v>1363.5</v>
      </c>
      <c r="F312" s="79">
        <f>data_drop!F309</f>
        <v>7635</v>
      </c>
      <c r="G312" s="79"/>
      <c r="H312" s="79">
        <f>data_drop!E309</f>
        <v>7635</v>
      </c>
      <c r="I312" s="79"/>
      <c r="J312" s="79">
        <f>data_drop!G309</f>
        <v>0</v>
      </c>
    </row>
    <row r="313" spans="1:10" x14ac:dyDescent="0.3">
      <c r="A313">
        <f>data_drop!B310</f>
        <v>6957</v>
      </c>
      <c r="B313" s="5" t="str">
        <f>data_drop!C310</f>
        <v>West Des Moines</v>
      </c>
      <c r="D313" s="80">
        <f>VLOOKUP(All_Districts!A313,Dist_List!B:E,4,FALSE)</f>
        <v>8678.6</v>
      </c>
      <c r="F313" s="79">
        <f>data_drop!F310</f>
        <v>7635</v>
      </c>
      <c r="G313" s="79"/>
      <c r="H313" s="79">
        <f>data_drop!E310</f>
        <v>7635</v>
      </c>
      <c r="I313" s="79"/>
      <c r="J313" s="79">
        <f>data_drop!G310</f>
        <v>0</v>
      </c>
    </row>
    <row r="314" spans="1:10" x14ac:dyDescent="0.3">
      <c r="A314" s="7">
        <f>data_drop!B311</f>
        <v>6961</v>
      </c>
      <c r="B314" s="8" t="str">
        <f>data_drop!C311</f>
        <v>Western Dubuque Co</v>
      </c>
      <c r="C314" s="7"/>
      <c r="D314" s="81">
        <f>VLOOKUP(All_Districts!A314,Dist_List!B:E,4,FALSE)</f>
        <v>3200.2</v>
      </c>
      <c r="E314" s="7"/>
      <c r="F314" s="82">
        <f>data_drop!F311</f>
        <v>7655</v>
      </c>
      <c r="G314" s="82"/>
      <c r="H314" s="82">
        <f>data_drop!E311</f>
        <v>7635</v>
      </c>
      <c r="I314" s="82"/>
      <c r="J314" s="82">
        <f>data_drop!G311</f>
        <v>20</v>
      </c>
    </row>
    <row r="315" spans="1:10" x14ac:dyDescent="0.3">
      <c r="A315">
        <f>data_drop!B312</f>
        <v>6969</v>
      </c>
      <c r="B315" s="5" t="str">
        <f>data_drop!C312</f>
        <v>West Harrison</v>
      </c>
      <c r="D315" s="80">
        <f>VLOOKUP(All_Districts!A315,Dist_List!B:E,4,FALSE)</f>
        <v>356.3</v>
      </c>
      <c r="F315" s="79">
        <f>data_drop!F312</f>
        <v>7770</v>
      </c>
      <c r="G315" s="79"/>
      <c r="H315" s="79">
        <f>data_drop!E312</f>
        <v>7635</v>
      </c>
      <c r="I315" s="79"/>
      <c r="J315" s="79">
        <f>data_drop!G312</f>
        <v>135</v>
      </c>
    </row>
    <row r="316" spans="1:10" x14ac:dyDescent="0.3">
      <c r="A316">
        <f>data_drop!B313</f>
        <v>6975</v>
      </c>
      <c r="B316" s="5" t="str">
        <f>data_drop!C313</f>
        <v>West Liberty</v>
      </c>
      <c r="D316" s="80">
        <f>VLOOKUP(All_Districts!A316,Dist_List!B:E,4,FALSE)</f>
        <v>1235.0999999999999</v>
      </c>
      <c r="F316" s="79">
        <f>data_drop!F313</f>
        <v>7635</v>
      </c>
      <c r="G316" s="79"/>
      <c r="H316" s="79">
        <f>data_drop!E313</f>
        <v>7635</v>
      </c>
      <c r="I316" s="79"/>
      <c r="J316" s="79">
        <f>data_drop!G313</f>
        <v>0</v>
      </c>
    </row>
    <row r="317" spans="1:10" x14ac:dyDescent="0.3">
      <c r="A317">
        <f>data_drop!B314</f>
        <v>6983</v>
      </c>
      <c r="B317" s="5" t="str">
        <f>data_drop!C314</f>
        <v>West Lyon</v>
      </c>
      <c r="D317" s="80">
        <f>VLOOKUP(All_Districts!A317,Dist_List!B:E,4,FALSE)</f>
        <v>938.4</v>
      </c>
      <c r="F317" s="79">
        <f>data_drop!F314</f>
        <v>7635</v>
      </c>
      <c r="G317" s="79"/>
      <c r="H317" s="79">
        <f>data_drop!E314</f>
        <v>7635</v>
      </c>
      <c r="I317" s="79"/>
      <c r="J317" s="79">
        <f>data_drop!G314</f>
        <v>0</v>
      </c>
    </row>
    <row r="318" spans="1:10" x14ac:dyDescent="0.3">
      <c r="A318">
        <f>data_drop!B315</f>
        <v>6985</v>
      </c>
      <c r="B318" s="5" t="str">
        <f>data_drop!C315</f>
        <v>West Marshall</v>
      </c>
      <c r="D318" s="80">
        <f>VLOOKUP(All_Districts!A318,Dist_List!B:E,4,FALSE)</f>
        <v>786.7</v>
      </c>
      <c r="F318" s="79">
        <f>data_drop!F315</f>
        <v>7635</v>
      </c>
      <c r="G318" s="79"/>
      <c r="H318" s="79">
        <f>data_drop!E315</f>
        <v>7635</v>
      </c>
      <c r="I318" s="79"/>
      <c r="J318" s="79">
        <f>data_drop!G315</f>
        <v>0</v>
      </c>
    </row>
    <row r="319" spans="1:10" x14ac:dyDescent="0.3">
      <c r="A319" s="7">
        <f>data_drop!B316</f>
        <v>6987</v>
      </c>
      <c r="B319" s="8" t="str">
        <f>data_drop!C316</f>
        <v>West Monona</v>
      </c>
      <c r="C319" s="7"/>
      <c r="D319" s="81">
        <f>VLOOKUP(All_Districts!A319,Dist_List!B:E,4,FALSE)</f>
        <v>601.79999999999995</v>
      </c>
      <c r="E319" s="7"/>
      <c r="F319" s="82">
        <f>data_drop!F316</f>
        <v>7635</v>
      </c>
      <c r="G319" s="82"/>
      <c r="H319" s="82">
        <f>data_drop!E316</f>
        <v>7635</v>
      </c>
      <c r="I319" s="82"/>
      <c r="J319" s="82">
        <f>data_drop!G316</f>
        <v>0</v>
      </c>
    </row>
    <row r="320" spans="1:10" x14ac:dyDescent="0.3">
      <c r="A320">
        <f>data_drop!B317</f>
        <v>6990</v>
      </c>
      <c r="B320" s="5" t="str">
        <f>data_drop!C317</f>
        <v>West Sioux</v>
      </c>
      <c r="D320" s="80">
        <f>VLOOKUP(All_Districts!A320,Dist_List!B:E,4,FALSE)</f>
        <v>795.1</v>
      </c>
      <c r="F320" s="79">
        <f>data_drop!F317</f>
        <v>7635</v>
      </c>
      <c r="G320" s="79"/>
      <c r="H320" s="79">
        <f>data_drop!E317</f>
        <v>7635</v>
      </c>
      <c r="I320" s="79"/>
      <c r="J320" s="79">
        <f>data_drop!G317</f>
        <v>0</v>
      </c>
    </row>
    <row r="321" spans="1:10" x14ac:dyDescent="0.3">
      <c r="A321">
        <f>data_drop!B318</f>
        <v>6992</v>
      </c>
      <c r="B321" s="5" t="str">
        <f>data_drop!C318</f>
        <v>Westwood</v>
      </c>
      <c r="D321" s="80">
        <f>VLOOKUP(All_Districts!A321,Dist_List!B:E,4,FALSE)</f>
        <v>531.70000000000005</v>
      </c>
      <c r="F321" s="79">
        <f>data_drop!F318</f>
        <v>7635</v>
      </c>
      <c r="G321" s="79"/>
      <c r="H321" s="79">
        <f>data_drop!E318</f>
        <v>7635</v>
      </c>
      <c r="I321" s="79"/>
      <c r="J321" s="79">
        <f>data_drop!G318</f>
        <v>0</v>
      </c>
    </row>
    <row r="322" spans="1:10" x14ac:dyDescent="0.3">
      <c r="A322">
        <f>data_drop!B319</f>
        <v>7002</v>
      </c>
      <c r="B322" s="5" t="str">
        <f>data_drop!C319</f>
        <v>Whiting</v>
      </c>
      <c r="D322" s="80">
        <f>VLOOKUP(All_Districts!A322,Dist_List!B:E,4,FALSE)</f>
        <v>184.4</v>
      </c>
      <c r="F322" s="79">
        <f>data_drop!F319</f>
        <v>7635</v>
      </c>
      <c r="G322" s="79"/>
      <c r="H322" s="79">
        <f>data_drop!E319</f>
        <v>7635</v>
      </c>
      <c r="I322" s="79"/>
      <c r="J322" s="79">
        <f>data_drop!G319</f>
        <v>0</v>
      </c>
    </row>
    <row r="323" spans="1:10" x14ac:dyDescent="0.3">
      <c r="A323">
        <f>data_drop!B320</f>
        <v>7029</v>
      </c>
      <c r="B323" s="5" t="str">
        <f>data_drop!C320</f>
        <v>Williamsburg</v>
      </c>
      <c r="D323" s="80">
        <f>VLOOKUP(All_Districts!A323,Dist_List!B:E,4,FALSE)</f>
        <v>1160.2</v>
      </c>
      <c r="F323" s="79">
        <f>data_drop!F320</f>
        <v>7635</v>
      </c>
      <c r="G323" s="79"/>
      <c r="H323" s="79">
        <f>data_drop!E320</f>
        <v>7635</v>
      </c>
      <c r="I323" s="79"/>
      <c r="J323" s="79">
        <f>data_drop!G320</f>
        <v>0</v>
      </c>
    </row>
    <row r="324" spans="1:10" x14ac:dyDescent="0.3">
      <c r="A324" s="7">
        <f>data_drop!B321</f>
        <v>7038</v>
      </c>
      <c r="B324" s="8" t="str">
        <f>data_drop!C321</f>
        <v>Wilton</v>
      </c>
      <c r="C324" s="7"/>
      <c r="D324" s="81">
        <f>VLOOKUP(All_Districts!A324,Dist_List!B:E,4,FALSE)</f>
        <v>851.9</v>
      </c>
      <c r="E324" s="7"/>
      <c r="F324" s="82">
        <f>data_drop!F321</f>
        <v>7635</v>
      </c>
      <c r="G324" s="82"/>
      <c r="H324" s="82">
        <f>data_drop!E321</f>
        <v>7635</v>
      </c>
      <c r="I324" s="82"/>
      <c r="J324" s="82">
        <f>data_drop!G321</f>
        <v>0</v>
      </c>
    </row>
    <row r="325" spans="1:10" x14ac:dyDescent="0.3">
      <c r="A325">
        <f>data_drop!B322</f>
        <v>7047</v>
      </c>
      <c r="B325" s="5" t="str">
        <f>data_drop!C322</f>
        <v>Winfield-Mt Union</v>
      </c>
      <c r="D325" s="80">
        <f>VLOOKUP(All_Districts!A325,Dist_List!B:E,4,FALSE)</f>
        <v>306.2</v>
      </c>
      <c r="F325" s="79">
        <f>data_drop!F322</f>
        <v>7635</v>
      </c>
      <c r="G325" s="79"/>
      <c r="H325" s="79">
        <f>data_drop!E322</f>
        <v>7635</v>
      </c>
      <c r="I325" s="79"/>
      <c r="J325" s="79">
        <f>data_drop!G322</f>
        <v>0</v>
      </c>
    </row>
    <row r="326" spans="1:10" x14ac:dyDescent="0.3">
      <c r="A326">
        <f>data_drop!B323</f>
        <v>7056</v>
      </c>
      <c r="B326" s="5" t="str">
        <f>data_drop!C323</f>
        <v>Winterset</v>
      </c>
      <c r="D326" s="80">
        <f>VLOOKUP(All_Districts!A326,Dist_List!B:E,4,FALSE)</f>
        <v>1667.3</v>
      </c>
      <c r="F326" s="79">
        <f>data_drop!F323</f>
        <v>7635</v>
      </c>
      <c r="G326" s="79"/>
      <c r="H326" s="79">
        <f>data_drop!E323</f>
        <v>7635</v>
      </c>
      <c r="I326" s="79"/>
      <c r="J326" s="79">
        <f>data_drop!G323</f>
        <v>0</v>
      </c>
    </row>
    <row r="327" spans="1:10" x14ac:dyDescent="0.3">
      <c r="A327">
        <f>data_drop!B324</f>
        <v>7092</v>
      </c>
      <c r="B327" s="5" t="str">
        <f>data_drop!C324</f>
        <v>Woodbine</v>
      </c>
      <c r="D327" s="80">
        <f>VLOOKUP(All_Districts!A327,Dist_List!B:E,4,FALSE)</f>
        <v>466</v>
      </c>
      <c r="F327" s="79">
        <f>data_drop!F324</f>
        <v>7635</v>
      </c>
      <c r="G327" s="79"/>
      <c r="H327" s="79">
        <f>data_drop!E324</f>
        <v>7635</v>
      </c>
      <c r="I327" s="79"/>
      <c r="J327" s="79">
        <f>data_drop!G324</f>
        <v>0</v>
      </c>
    </row>
    <row r="328" spans="1:10" x14ac:dyDescent="0.3">
      <c r="A328">
        <f>data_drop!B325</f>
        <v>7098</v>
      </c>
      <c r="B328" s="5" t="str">
        <f>data_drop!C325</f>
        <v>Woodbury Central</v>
      </c>
      <c r="D328" s="80">
        <f>VLOOKUP(All_Districts!A328,Dist_List!B:E,4,FALSE)</f>
        <v>516.5</v>
      </c>
      <c r="F328" s="79">
        <f>data_drop!F325</f>
        <v>7635</v>
      </c>
      <c r="G328" s="79"/>
      <c r="H328" s="79">
        <f>data_drop!E325</f>
        <v>7635</v>
      </c>
      <c r="I328" s="79"/>
      <c r="J328" s="79">
        <f>data_drop!G325</f>
        <v>0</v>
      </c>
    </row>
    <row r="329" spans="1:10" x14ac:dyDescent="0.3">
      <c r="A329" s="7">
        <f>data_drop!B326</f>
        <v>7110</v>
      </c>
      <c r="B329" s="8" t="str">
        <f>data_drop!C326</f>
        <v>Woodward-Granger</v>
      </c>
      <c r="C329" s="7"/>
      <c r="D329" s="81">
        <f>VLOOKUP(All_Districts!A329,Dist_List!B:E,4,FALSE)</f>
        <v>1062.9000000000001</v>
      </c>
      <c r="E329" s="7"/>
      <c r="F329" s="82">
        <f>data_drop!F326</f>
        <v>7692</v>
      </c>
      <c r="G329" s="82"/>
      <c r="H329" s="82">
        <f>data_drop!E326</f>
        <v>7635</v>
      </c>
      <c r="I329" s="82"/>
      <c r="J329" s="82">
        <f>data_drop!G326</f>
        <v>57</v>
      </c>
    </row>
    <row r="330" spans="1:10" ht="6.6" customHeight="1" x14ac:dyDescent="0.3">
      <c r="B330" s="5"/>
      <c r="D330" s="80"/>
      <c r="F330" s="79"/>
      <c r="G330" s="79"/>
      <c r="H330" s="79"/>
      <c r="I330" s="79"/>
      <c r="J330" s="79"/>
    </row>
    <row r="331" spans="1:10" ht="4.95" customHeight="1" x14ac:dyDescent="0.3">
      <c r="B331" s="5"/>
      <c r="D331" s="80"/>
      <c r="F331" s="79"/>
      <c r="G331" s="79"/>
      <c r="H331" s="79"/>
      <c r="I331" s="79"/>
      <c r="J331" s="79"/>
    </row>
    <row r="332" spans="1:10" x14ac:dyDescent="0.3">
      <c r="D332" s="9" t="s">
        <v>341</v>
      </c>
      <c r="F332" s="86">
        <f>MAX(F5:F329)</f>
        <v>7775</v>
      </c>
      <c r="H332" s="86">
        <f>MAX(H5:H329)</f>
        <v>7635</v>
      </c>
      <c r="J332" s="86">
        <f>MAX(J5:J329)</f>
        <v>140</v>
      </c>
    </row>
    <row r="333" spans="1:10" x14ac:dyDescent="0.3">
      <c r="D333" s="10" t="s">
        <v>340</v>
      </c>
      <c r="E333" s="7"/>
      <c r="F333" s="87">
        <f>MIN(F5:F329)</f>
        <v>7635</v>
      </c>
      <c r="G333" s="7"/>
      <c r="H333" s="87">
        <f>MIN(H5:H329)</f>
        <v>7635</v>
      </c>
      <c r="I333" s="7"/>
      <c r="J333" s="87">
        <f>MIN(J5:J329)</f>
        <v>0</v>
      </c>
    </row>
    <row r="334" spans="1:10" x14ac:dyDescent="0.3">
      <c r="D334" s="9" t="s">
        <v>366</v>
      </c>
      <c r="F334" s="86">
        <f>F332-F333</f>
        <v>140</v>
      </c>
      <c r="H334" s="86">
        <f>H332-H333</f>
        <v>0</v>
      </c>
      <c r="J334" s="86">
        <f>J332-J333</f>
        <v>140</v>
      </c>
    </row>
    <row r="335" spans="1:10" x14ac:dyDescent="0.3">
      <c r="D335" s="10" t="s">
        <v>367</v>
      </c>
      <c r="E335" s="7"/>
      <c r="F335" s="87">
        <f>MEDIAN(F5:F329)</f>
        <v>7635</v>
      </c>
      <c r="G335" s="7"/>
      <c r="H335" s="87">
        <f>MEDIAN(H5:H329)</f>
        <v>7635</v>
      </c>
      <c r="I335" s="7"/>
      <c r="J335" s="87">
        <f>MEDIAN(J5:J329)</f>
        <v>0</v>
      </c>
    </row>
    <row r="336" spans="1:10" ht="9.6" customHeight="1" x14ac:dyDescent="0.3"/>
    <row r="337" spans="2:2" x14ac:dyDescent="0.3">
      <c r="B337" s="88" t="str">
        <f>Comp_DCPP!C38</f>
        <v>Sources:</v>
      </c>
    </row>
    <row r="338" spans="2:2" x14ac:dyDescent="0.3">
      <c r="B338" s="88" t="str">
        <f>Comp_DCPP!C39</f>
        <v>Iowa Department of Management, School Aid file</v>
      </c>
    </row>
    <row r="339" spans="2:2" x14ac:dyDescent="0.3">
      <c r="B339" s="88" t="str">
        <f>Comp_DCPP!C40</f>
        <v>IASB analysis and calculations</v>
      </c>
    </row>
  </sheetData>
  <mergeCells count="2">
    <mergeCell ref="B1:J1"/>
    <mergeCell ref="B3:D3"/>
  </mergeCells>
  <hyperlinks>
    <hyperlink ref="B3:D3" location="Issue_Home!A1" display="Return to Issue Home Page" xr:uid="{00000000-0004-0000-0400-000000000000}"/>
  </hyperlinks>
  <pageMargins left="0.23" right="0.2" top="0.39" bottom="0.57999999999999996" header="0.3" footer="0.19"/>
  <pageSetup scale="93" fitToHeight="0" orientation="portrait" r:id="rId1"/>
  <headerFooter>
    <oddFooter>&amp;LIASB:  &amp;F  &amp;A 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71"/>
  <sheetViews>
    <sheetView workbookViewId="0">
      <selection activeCell="C2" sqref="C2"/>
    </sheetView>
  </sheetViews>
  <sheetFormatPr defaultRowHeight="14.4" x14ac:dyDescent="0.3"/>
  <sheetData>
    <row r="1" spans="1:26" ht="41.4" x14ac:dyDescent="0.3">
      <c r="A1" s="96" t="s">
        <v>0</v>
      </c>
      <c r="B1" s="97" t="s">
        <v>506</v>
      </c>
      <c r="C1" s="97" t="s">
        <v>507</v>
      </c>
      <c r="D1" s="97" t="s">
        <v>368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P1" s="96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55.2" x14ac:dyDescent="0.3">
      <c r="A2" s="98">
        <v>1</v>
      </c>
      <c r="B2" s="1">
        <v>35</v>
      </c>
      <c r="C2" s="1" t="s">
        <v>370</v>
      </c>
      <c r="D2" s="1" t="s">
        <v>508</v>
      </c>
      <c r="E2" s="1">
        <v>1737</v>
      </c>
      <c r="F2" s="1" t="s">
        <v>90</v>
      </c>
      <c r="G2" s="1">
        <v>1737</v>
      </c>
      <c r="H2" s="1">
        <v>6664</v>
      </c>
      <c r="I2" s="1">
        <v>32979.199999999997</v>
      </c>
      <c r="J2" s="1">
        <v>6732</v>
      </c>
      <c r="K2" s="1">
        <v>68</v>
      </c>
      <c r="P2" s="9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5.2" x14ac:dyDescent="0.3">
      <c r="A3" s="98">
        <v>2</v>
      </c>
      <c r="B3" s="1">
        <v>36</v>
      </c>
      <c r="C3" s="1" t="s">
        <v>371</v>
      </c>
      <c r="D3" s="1" t="s">
        <v>508</v>
      </c>
      <c r="E3" s="1">
        <v>1737</v>
      </c>
      <c r="F3" s="1" t="s">
        <v>90</v>
      </c>
      <c r="G3" s="1">
        <v>1737</v>
      </c>
      <c r="H3" s="1">
        <v>6664</v>
      </c>
      <c r="I3" s="1">
        <v>32979.199999999997</v>
      </c>
      <c r="J3" s="1">
        <v>6732</v>
      </c>
      <c r="K3" s="1">
        <v>68</v>
      </c>
      <c r="P3" s="9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6" x14ac:dyDescent="0.3">
      <c r="A4" s="98">
        <v>3</v>
      </c>
      <c r="B4" s="1">
        <v>36</v>
      </c>
      <c r="C4" s="1" t="s">
        <v>371</v>
      </c>
      <c r="D4" s="1" t="s">
        <v>508</v>
      </c>
      <c r="E4" s="1">
        <v>3231</v>
      </c>
      <c r="F4" s="1" t="s">
        <v>153</v>
      </c>
      <c r="G4" s="1">
        <v>3231</v>
      </c>
      <c r="H4" s="1">
        <v>6664</v>
      </c>
      <c r="I4" s="1">
        <v>6894.2</v>
      </c>
      <c r="J4" s="1">
        <v>6664</v>
      </c>
      <c r="K4" s="1">
        <v>0</v>
      </c>
      <c r="P4" s="9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6" x14ac:dyDescent="0.3">
      <c r="A5" s="98">
        <v>4</v>
      </c>
      <c r="B5" s="1">
        <v>48</v>
      </c>
      <c r="C5" s="1" t="s">
        <v>372</v>
      </c>
      <c r="D5" s="1" t="s">
        <v>509</v>
      </c>
      <c r="E5" s="1">
        <v>225</v>
      </c>
      <c r="F5" s="1" t="s">
        <v>18</v>
      </c>
      <c r="G5" s="1">
        <v>225</v>
      </c>
      <c r="H5" s="1">
        <v>6664</v>
      </c>
      <c r="I5" s="1">
        <v>4188</v>
      </c>
      <c r="J5" s="1">
        <v>6754</v>
      </c>
      <c r="K5" s="1">
        <v>90</v>
      </c>
      <c r="P5" s="9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6" x14ac:dyDescent="0.3">
      <c r="A6" s="98">
        <v>5</v>
      </c>
      <c r="B6" s="1">
        <v>48</v>
      </c>
      <c r="C6" s="1" t="s">
        <v>372</v>
      </c>
      <c r="D6" s="1" t="s">
        <v>509</v>
      </c>
      <c r="E6" s="1">
        <v>472</v>
      </c>
      <c r="F6" s="1" t="s">
        <v>28</v>
      </c>
      <c r="G6" s="1">
        <v>472</v>
      </c>
      <c r="H6" s="1">
        <v>6664</v>
      </c>
      <c r="I6" s="1">
        <v>1604</v>
      </c>
      <c r="J6" s="1">
        <v>6664</v>
      </c>
      <c r="K6" s="1">
        <v>0</v>
      </c>
      <c r="P6" s="9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6" x14ac:dyDescent="0.3">
      <c r="A7" s="98">
        <v>6</v>
      </c>
      <c r="B7" s="1">
        <v>48</v>
      </c>
      <c r="C7" s="1" t="s">
        <v>372</v>
      </c>
      <c r="D7" s="1" t="s">
        <v>509</v>
      </c>
      <c r="E7" s="1">
        <v>729</v>
      </c>
      <c r="F7" s="1" t="s">
        <v>39</v>
      </c>
      <c r="G7" s="1">
        <v>729</v>
      </c>
      <c r="H7" s="1">
        <v>6664</v>
      </c>
      <c r="I7" s="1">
        <v>2048.4</v>
      </c>
      <c r="J7" s="1">
        <v>6664</v>
      </c>
      <c r="K7" s="1">
        <v>0</v>
      </c>
      <c r="P7" s="9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6" x14ac:dyDescent="0.3">
      <c r="A8" s="98">
        <v>7</v>
      </c>
      <c r="B8" s="1">
        <v>48</v>
      </c>
      <c r="C8" s="1" t="s">
        <v>372</v>
      </c>
      <c r="D8" s="1" t="s">
        <v>509</v>
      </c>
      <c r="E8" s="1">
        <v>2313</v>
      </c>
      <c r="F8" s="1" t="s">
        <v>113</v>
      </c>
      <c r="G8" s="1">
        <v>2313</v>
      </c>
      <c r="H8" s="1">
        <v>6664</v>
      </c>
      <c r="I8" s="1">
        <v>3710.6</v>
      </c>
      <c r="J8" s="1">
        <v>6691</v>
      </c>
      <c r="K8" s="1">
        <v>27</v>
      </c>
      <c r="P8" s="9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6" x14ac:dyDescent="0.3">
      <c r="A9" s="98">
        <v>8</v>
      </c>
      <c r="B9" s="1">
        <v>48</v>
      </c>
      <c r="C9" s="1" t="s">
        <v>372</v>
      </c>
      <c r="D9" s="1" t="s">
        <v>509</v>
      </c>
      <c r="E9" s="1">
        <v>2466</v>
      </c>
      <c r="F9" s="1" t="s">
        <v>120</v>
      </c>
      <c r="G9" s="1">
        <v>2466</v>
      </c>
      <c r="H9" s="1">
        <v>6664</v>
      </c>
      <c r="I9" s="1">
        <v>1425.2</v>
      </c>
      <c r="J9" s="1">
        <v>6664</v>
      </c>
      <c r="K9" s="1">
        <v>0</v>
      </c>
      <c r="P9" s="9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6" x14ac:dyDescent="0.3">
      <c r="A10" s="98">
        <v>9</v>
      </c>
      <c r="B10" s="1">
        <v>48</v>
      </c>
      <c r="C10" s="1" t="s">
        <v>372</v>
      </c>
      <c r="D10" s="1" t="s">
        <v>509</v>
      </c>
      <c r="E10" s="1">
        <v>3033</v>
      </c>
      <c r="F10" s="1" t="s">
        <v>141</v>
      </c>
      <c r="G10" s="1">
        <v>3033</v>
      </c>
      <c r="H10" s="1">
        <v>6664</v>
      </c>
      <c r="I10" s="1">
        <v>459.6</v>
      </c>
      <c r="J10" s="1">
        <v>6776</v>
      </c>
      <c r="K10" s="1">
        <v>112</v>
      </c>
      <c r="P10" s="9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6" x14ac:dyDescent="0.3">
      <c r="A11" s="98">
        <v>10</v>
      </c>
      <c r="B11" s="1">
        <v>48</v>
      </c>
      <c r="C11" s="1" t="s">
        <v>372</v>
      </c>
      <c r="D11" s="1" t="s">
        <v>509</v>
      </c>
      <c r="E11" s="1">
        <v>3942</v>
      </c>
      <c r="F11" s="1" t="s">
        <v>174</v>
      </c>
      <c r="G11" s="1">
        <v>3942</v>
      </c>
      <c r="H11" s="1">
        <v>6664</v>
      </c>
      <c r="I11" s="1">
        <v>672.5</v>
      </c>
      <c r="J11" s="1">
        <v>6664</v>
      </c>
      <c r="K11" s="1">
        <v>0</v>
      </c>
      <c r="P11" s="9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6" x14ac:dyDescent="0.3">
      <c r="A12" s="98">
        <v>11</v>
      </c>
      <c r="B12" s="1">
        <v>48</v>
      </c>
      <c r="C12" s="1" t="s">
        <v>372</v>
      </c>
      <c r="D12" s="1" t="s">
        <v>509</v>
      </c>
      <c r="E12" s="1">
        <v>4617</v>
      </c>
      <c r="F12" s="1" t="s">
        <v>201</v>
      </c>
      <c r="G12" s="1">
        <v>4617</v>
      </c>
      <c r="H12" s="1">
        <v>6664</v>
      </c>
      <c r="I12" s="1">
        <v>1548.1</v>
      </c>
      <c r="J12" s="1">
        <v>6664</v>
      </c>
      <c r="K12" s="1">
        <v>0</v>
      </c>
      <c r="P12" s="9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.4" x14ac:dyDescent="0.3">
      <c r="A13" s="98">
        <v>12</v>
      </c>
      <c r="B13" s="1">
        <v>48</v>
      </c>
      <c r="C13" s="1" t="s">
        <v>372</v>
      </c>
      <c r="D13" s="1" t="s">
        <v>509</v>
      </c>
      <c r="E13" s="1">
        <v>4775</v>
      </c>
      <c r="F13" s="1" t="s">
        <v>220</v>
      </c>
      <c r="G13" s="1">
        <v>4775</v>
      </c>
      <c r="H13" s="1">
        <v>6664</v>
      </c>
      <c r="I13" s="1">
        <v>195.3</v>
      </c>
      <c r="J13" s="1">
        <v>6834</v>
      </c>
      <c r="K13" s="1">
        <v>170</v>
      </c>
      <c r="P13" s="9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6" x14ac:dyDescent="0.3">
      <c r="A14" s="98">
        <v>13</v>
      </c>
      <c r="B14" s="1">
        <v>48</v>
      </c>
      <c r="C14" s="1" t="s">
        <v>372</v>
      </c>
      <c r="D14" s="1" t="s">
        <v>509</v>
      </c>
      <c r="E14" s="1">
        <v>4779</v>
      </c>
      <c r="F14" s="1" t="s">
        <v>214</v>
      </c>
      <c r="G14" s="1">
        <v>4779</v>
      </c>
      <c r="H14" s="1">
        <v>6664</v>
      </c>
      <c r="I14" s="1">
        <v>1565.3</v>
      </c>
      <c r="J14" s="1">
        <v>6664</v>
      </c>
      <c r="K14" s="1">
        <v>0</v>
      </c>
      <c r="P14" s="9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6" x14ac:dyDescent="0.3">
      <c r="A15" s="98">
        <v>14</v>
      </c>
      <c r="B15" s="1">
        <v>48</v>
      </c>
      <c r="C15" s="1" t="s">
        <v>372</v>
      </c>
      <c r="D15" s="1" t="s">
        <v>509</v>
      </c>
      <c r="E15" s="1">
        <v>5323</v>
      </c>
      <c r="F15" s="1" t="s">
        <v>242</v>
      </c>
      <c r="G15" s="1">
        <v>5325</v>
      </c>
      <c r="H15" s="1">
        <v>6664</v>
      </c>
      <c r="I15" s="1">
        <v>590</v>
      </c>
      <c r="J15" s="1">
        <v>6784</v>
      </c>
      <c r="K15" s="1">
        <v>120</v>
      </c>
      <c r="P15" s="9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6" x14ac:dyDescent="0.3">
      <c r="A16" s="98">
        <v>15</v>
      </c>
      <c r="B16" s="1">
        <v>48</v>
      </c>
      <c r="C16" s="1" t="s">
        <v>372</v>
      </c>
      <c r="D16" s="1" t="s">
        <v>509</v>
      </c>
      <c r="E16" s="1">
        <v>5643</v>
      </c>
      <c r="F16" s="1" t="s">
        <v>249</v>
      </c>
      <c r="G16" s="1">
        <v>5643</v>
      </c>
      <c r="H16" s="1">
        <v>6664</v>
      </c>
      <c r="I16" s="1">
        <v>1015.1</v>
      </c>
      <c r="J16" s="1">
        <v>6664</v>
      </c>
      <c r="K16" s="1">
        <v>0</v>
      </c>
      <c r="P16" s="9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6" x14ac:dyDescent="0.3">
      <c r="A17" s="98">
        <v>16</v>
      </c>
      <c r="B17" s="1">
        <v>48</v>
      </c>
      <c r="C17" s="1" t="s">
        <v>372</v>
      </c>
      <c r="D17" s="1" t="s">
        <v>509</v>
      </c>
      <c r="E17" s="1">
        <v>6095</v>
      </c>
      <c r="F17" s="1" t="s">
        <v>267</v>
      </c>
      <c r="G17" s="1">
        <v>6095</v>
      </c>
      <c r="H17" s="1">
        <v>6664</v>
      </c>
      <c r="I17" s="1">
        <v>638.20000000000005</v>
      </c>
      <c r="J17" s="1">
        <v>6726</v>
      </c>
      <c r="K17" s="1">
        <v>62</v>
      </c>
      <c r="P17" s="9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5.2" x14ac:dyDescent="0.3">
      <c r="A18" s="98">
        <v>17</v>
      </c>
      <c r="B18" s="1">
        <v>48</v>
      </c>
      <c r="C18" s="1" t="s">
        <v>372</v>
      </c>
      <c r="D18" s="1" t="s">
        <v>509</v>
      </c>
      <c r="E18" s="1">
        <v>6096</v>
      </c>
      <c r="F18" s="1" t="s">
        <v>274</v>
      </c>
      <c r="G18" s="1">
        <v>6096</v>
      </c>
      <c r="H18" s="1">
        <v>6664</v>
      </c>
      <c r="I18" s="1">
        <v>547.20000000000005</v>
      </c>
      <c r="J18" s="1">
        <v>6793</v>
      </c>
      <c r="K18" s="1">
        <v>129</v>
      </c>
      <c r="P18" s="9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6" x14ac:dyDescent="0.3">
      <c r="A19" s="98">
        <v>18</v>
      </c>
      <c r="B19" s="1">
        <v>48</v>
      </c>
      <c r="C19" s="1" t="s">
        <v>372</v>
      </c>
      <c r="D19" s="1" t="s">
        <v>509</v>
      </c>
      <c r="E19" s="1">
        <v>6246</v>
      </c>
      <c r="F19" s="1" t="s">
        <v>282</v>
      </c>
      <c r="G19" s="1">
        <v>6246</v>
      </c>
      <c r="H19" s="1">
        <v>6664</v>
      </c>
      <c r="I19" s="1">
        <v>160.69999999999999</v>
      </c>
      <c r="J19" s="1">
        <v>6839</v>
      </c>
      <c r="K19" s="1">
        <v>175</v>
      </c>
      <c r="P19" s="9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6" x14ac:dyDescent="0.3">
      <c r="A20" s="98">
        <v>19</v>
      </c>
      <c r="B20" s="1">
        <v>48</v>
      </c>
      <c r="C20" s="1" t="s">
        <v>372</v>
      </c>
      <c r="D20" s="1" t="s">
        <v>509</v>
      </c>
      <c r="E20" s="1">
        <v>6561</v>
      </c>
      <c r="F20" s="1" t="s">
        <v>294</v>
      </c>
      <c r="G20" s="1">
        <v>6561</v>
      </c>
      <c r="H20" s="1">
        <v>6664</v>
      </c>
      <c r="I20" s="1">
        <v>361.5</v>
      </c>
      <c r="J20" s="1">
        <v>6664</v>
      </c>
      <c r="K20" s="1">
        <v>0</v>
      </c>
      <c r="P20" s="9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6" x14ac:dyDescent="0.3">
      <c r="A21" s="98">
        <v>20</v>
      </c>
      <c r="B21" s="1">
        <v>48</v>
      </c>
      <c r="C21" s="1" t="s">
        <v>372</v>
      </c>
      <c r="D21" s="1" t="s">
        <v>509</v>
      </c>
      <c r="E21" s="1">
        <v>6867</v>
      </c>
      <c r="F21" s="1" t="s">
        <v>309</v>
      </c>
      <c r="G21" s="1">
        <v>6867</v>
      </c>
      <c r="H21" s="1">
        <v>6664</v>
      </c>
      <c r="I21" s="1">
        <v>1543.7</v>
      </c>
      <c r="J21" s="1">
        <v>6664</v>
      </c>
      <c r="K21" s="1">
        <v>0</v>
      </c>
      <c r="P21" s="9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6" x14ac:dyDescent="0.3">
      <c r="A22" s="98">
        <v>21</v>
      </c>
      <c r="B22" s="1">
        <v>47</v>
      </c>
      <c r="C22" s="1" t="s">
        <v>373</v>
      </c>
      <c r="D22" s="1" t="s">
        <v>509</v>
      </c>
      <c r="E22" s="1">
        <v>729</v>
      </c>
      <c r="F22" s="1" t="s">
        <v>39</v>
      </c>
      <c r="G22" s="1">
        <v>729</v>
      </c>
      <c r="H22" s="1">
        <v>6664</v>
      </c>
      <c r="I22" s="1">
        <v>2048.4</v>
      </c>
      <c r="J22" s="1">
        <v>6664</v>
      </c>
      <c r="K22" s="1">
        <v>0</v>
      </c>
      <c r="P22" s="9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1.4" x14ac:dyDescent="0.3">
      <c r="A23" s="98">
        <v>22</v>
      </c>
      <c r="B23" s="1">
        <v>47</v>
      </c>
      <c r="C23" s="1" t="s">
        <v>373</v>
      </c>
      <c r="D23" s="1" t="s">
        <v>509</v>
      </c>
      <c r="E23" s="1">
        <v>1413</v>
      </c>
      <c r="F23" s="1" t="s">
        <v>78</v>
      </c>
      <c r="G23" s="1">
        <v>1413</v>
      </c>
      <c r="H23" s="1">
        <v>6664</v>
      </c>
      <c r="I23" s="1">
        <v>423.8</v>
      </c>
      <c r="J23" s="1">
        <v>6811</v>
      </c>
      <c r="K23" s="1">
        <v>147</v>
      </c>
      <c r="P23" s="9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6" x14ac:dyDescent="0.3">
      <c r="A24" s="98">
        <v>23</v>
      </c>
      <c r="B24" s="1">
        <v>47</v>
      </c>
      <c r="C24" s="1" t="s">
        <v>373</v>
      </c>
      <c r="D24" s="1" t="s">
        <v>509</v>
      </c>
      <c r="E24" s="1">
        <v>2520</v>
      </c>
      <c r="F24" s="1" t="s">
        <v>124</v>
      </c>
      <c r="G24" s="1">
        <v>2520</v>
      </c>
      <c r="H24" s="1">
        <v>6664</v>
      </c>
      <c r="I24" s="1">
        <v>267.10000000000002</v>
      </c>
      <c r="J24" s="1">
        <v>6667</v>
      </c>
      <c r="K24" s="1">
        <v>3</v>
      </c>
      <c r="P24" s="9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6" x14ac:dyDescent="0.3">
      <c r="A25" s="98">
        <v>24</v>
      </c>
      <c r="B25" s="1">
        <v>47</v>
      </c>
      <c r="C25" s="1" t="s">
        <v>373</v>
      </c>
      <c r="D25" s="1" t="s">
        <v>509</v>
      </c>
      <c r="E25" s="1">
        <v>3195</v>
      </c>
      <c r="F25" s="1" t="s">
        <v>126</v>
      </c>
      <c r="G25" s="1">
        <v>3195</v>
      </c>
      <c r="H25" s="1">
        <v>6664</v>
      </c>
      <c r="I25" s="1">
        <v>1248.4000000000001</v>
      </c>
      <c r="J25" s="1">
        <v>6738</v>
      </c>
      <c r="K25" s="1">
        <v>74</v>
      </c>
      <c r="P25" s="9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6" x14ac:dyDescent="0.3">
      <c r="A26" s="98">
        <v>25</v>
      </c>
      <c r="B26" s="1">
        <v>47</v>
      </c>
      <c r="C26" s="1" t="s">
        <v>373</v>
      </c>
      <c r="D26" s="1" t="s">
        <v>509</v>
      </c>
      <c r="E26" s="1">
        <v>3942</v>
      </c>
      <c r="F26" s="1" t="s">
        <v>174</v>
      </c>
      <c r="G26" s="1">
        <v>3942</v>
      </c>
      <c r="H26" s="1">
        <v>6664</v>
      </c>
      <c r="I26" s="1">
        <v>672.5</v>
      </c>
      <c r="J26" s="1">
        <v>6664</v>
      </c>
      <c r="K26" s="1">
        <v>0</v>
      </c>
      <c r="P26" s="9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6" x14ac:dyDescent="0.3">
      <c r="A27" s="98">
        <v>26</v>
      </c>
      <c r="B27" s="1">
        <v>47</v>
      </c>
      <c r="C27" s="1" t="s">
        <v>373</v>
      </c>
      <c r="D27" s="1" t="s">
        <v>509</v>
      </c>
      <c r="E27" s="1">
        <v>4878</v>
      </c>
      <c r="F27" s="1" t="s">
        <v>225</v>
      </c>
      <c r="G27" s="1">
        <v>4878</v>
      </c>
      <c r="H27" s="1">
        <v>6664</v>
      </c>
      <c r="I27" s="1">
        <v>630.5</v>
      </c>
      <c r="J27" s="1">
        <v>6664</v>
      </c>
      <c r="K27" s="1">
        <v>0</v>
      </c>
      <c r="P27" s="9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6" x14ac:dyDescent="0.3">
      <c r="A28" s="98">
        <v>27</v>
      </c>
      <c r="B28" s="1">
        <v>47</v>
      </c>
      <c r="C28" s="1" t="s">
        <v>373</v>
      </c>
      <c r="D28" s="1" t="s">
        <v>509</v>
      </c>
      <c r="E28" s="1">
        <v>5121</v>
      </c>
      <c r="F28" s="1" t="s">
        <v>233</v>
      </c>
      <c r="G28" s="1">
        <v>5121</v>
      </c>
      <c r="H28" s="1">
        <v>6664</v>
      </c>
      <c r="I28" s="1">
        <v>722.9</v>
      </c>
      <c r="J28" s="1">
        <v>6664</v>
      </c>
      <c r="K28" s="1">
        <v>0</v>
      </c>
      <c r="P28" s="9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6" x14ac:dyDescent="0.3">
      <c r="A29" s="98">
        <v>28</v>
      </c>
      <c r="B29" s="1">
        <v>47</v>
      </c>
      <c r="C29" s="1" t="s">
        <v>373</v>
      </c>
      <c r="D29" s="1" t="s">
        <v>509</v>
      </c>
      <c r="E29" s="1">
        <v>5139</v>
      </c>
      <c r="F29" s="1" t="s">
        <v>234</v>
      </c>
      <c r="G29" s="1">
        <v>5139</v>
      </c>
      <c r="H29" s="1">
        <v>6664</v>
      </c>
      <c r="I29" s="1">
        <v>194.3</v>
      </c>
      <c r="J29" s="1">
        <v>6831</v>
      </c>
      <c r="K29" s="1">
        <v>167</v>
      </c>
      <c r="P29" s="9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6" x14ac:dyDescent="0.3">
      <c r="A30" s="98">
        <v>29</v>
      </c>
      <c r="B30" s="1">
        <v>47</v>
      </c>
      <c r="C30" s="1" t="s">
        <v>373</v>
      </c>
      <c r="D30" s="1" t="s">
        <v>509</v>
      </c>
      <c r="E30" s="1">
        <v>5184</v>
      </c>
      <c r="F30" s="1" t="s">
        <v>237</v>
      </c>
      <c r="G30" s="1">
        <v>5184</v>
      </c>
      <c r="H30" s="1">
        <v>6664</v>
      </c>
      <c r="I30" s="1">
        <v>1834.8</v>
      </c>
      <c r="J30" s="1">
        <v>6665</v>
      </c>
      <c r="K30" s="1">
        <v>1</v>
      </c>
      <c r="P30" s="9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6" x14ac:dyDescent="0.3">
      <c r="A31" s="98">
        <v>30</v>
      </c>
      <c r="B31" s="1">
        <v>47</v>
      </c>
      <c r="C31" s="1" t="s">
        <v>373</v>
      </c>
      <c r="D31" s="1" t="s">
        <v>509</v>
      </c>
      <c r="E31" s="1">
        <v>5323</v>
      </c>
      <c r="F31" s="1" t="s">
        <v>242</v>
      </c>
      <c r="G31" s="1">
        <v>5325</v>
      </c>
      <c r="H31" s="1">
        <v>6664</v>
      </c>
      <c r="I31" s="1">
        <v>590</v>
      </c>
      <c r="J31" s="1">
        <v>6784</v>
      </c>
      <c r="K31" s="1">
        <v>120</v>
      </c>
      <c r="P31" s="9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1.4" x14ac:dyDescent="0.3">
      <c r="A32" s="98">
        <v>31</v>
      </c>
      <c r="B32" s="1">
        <v>47</v>
      </c>
      <c r="C32" s="1" t="s">
        <v>373</v>
      </c>
      <c r="D32" s="1" t="s">
        <v>509</v>
      </c>
      <c r="E32" s="1">
        <v>6091</v>
      </c>
      <c r="F32" s="1" t="s">
        <v>266</v>
      </c>
      <c r="G32" s="1">
        <v>6091</v>
      </c>
      <c r="H32" s="1">
        <v>6664</v>
      </c>
      <c r="I32" s="1">
        <v>920.1</v>
      </c>
      <c r="J32" s="1">
        <v>6697</v>
      </c>
      <c r="K32" s="1">
        <v>33</v>
      </c>
      <c r="P32" s="9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5.2" x14ac:dyDescent="0.3">
      <c r="A33" s="98">
        <v>32</v>
      </c>
      <c r="B33" s="1">
        <v>47</v>
      </c>
      <c r="C33" s="1" t="s">
        <v>373</v>
      </c>
      <c r="D33" s="1" t="s">
        <v>509</v>
      </c>
      <c r="E33" s="1">
        <v>6096</v>
      </c>
      <c r="F33" s="1" t="s">
        <v>274</v>
      </c>
      <c r="G33" s="1">
        <v>6096</v>
      </c>
      <c r="H33" s="1">
        <v>6664</v>
      </c>
      <c r="I33" s="1">
        <v>547.20000000000005</v>
      </c>
      <c r="J33" s="1">
        <v>6793</v>
      </c>
      <c r="K33" s="1">
        <v>129</v>
      </c>
      <c r="P33" s="9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6" x14ac:dyDescent="0.3">
      <c r="A34" s="98">
        <v>33</v>
      </c>
      <c r="B34" s="1">
        <v>47</v>
      </c>
      <c r="C34" s="1" t="s">
        <v>373</v>
      </c>
      <c r="D34" s="1" t="s">
        <v>509</v>
      </c>
      <c r="E34" s="1">
        <v>6561</v>
      </c>
      <c r="F34" s="1" t="s">
        <v>294</v>
      </c>
      <c r="G34" s="1">
        <v>6561</v>
      </c>
      <c r="H34" s="1">
        <v>6664</v>
      </c>
      <c r="I34" s="1">
        <v>361.5</v>
      </c>
      <c r="J34" s="1">
        <v>6664</v>
      </c>
      <c r="K34" s="1">
        <v>0</v>
      </c>
      <c r="P34" s="9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1.4" x14ac:dyDescent="0.3">
      <c r="A35" s="98">
        <v>34</v>
      </c>
      <c r="B35" s="1">
        <v>47</v>
      </c>
      <c r="C35" s="1" t="s">
        <v>373</v>
      </c>
      <c r="D35" s="1" t="s">
        <v>509</v>
      </c>
      <c r="E35" s="1">
        <v>7110</v>
      </c>
      <c r="F35" s="1" t="s">
        <v>334</v>
      </c>
      <c r="G35" s="1">
        <v>7110</v>
      </c>
      <c r="H35" s="1">
        <v>6664</v>
      </c>
      <c r="I35" s="1">
        <v>950.3</v>
      </c>
      <c r="J35" s="1">
        <v>6756</v>
      </c>
      <c r="K35" s="1">
        <v>92</v>
      </c>
      <c r="P35" s="9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6" x14ac:dyDescent="0.3">
      <c r="A36" s="98">
        <v>35</v>
      </c>
      <c r="B36" s="1">
        <v>20</v>
      </c>
      <c r="C36" s="1" t="s">
        <v>374</v>
      </c>
      <c r="D36" s="1" t="s">
        <v>509</v>
      </c>
      <c r="E36" s="1">
        <v>18</v>
      </c>
      <c r="F36" s="1" t="s">
        <v>8</v>
      </c>
      <c r="G36" s="1">
        <v>18</v>
      </c>
      <c r="H36" s="1">
        <v>6664</v>
      </c>
      <c r="I36" s="1">
        <v>300.2</v>
      </c>
      <c r="J36" s="1">
        <v>6664</v>
      </c>
      <c r="K36" s="1">
        <v>0</v>
      </c>
      <c r="P36" s="9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1.4" x14ac:dyDescent="0.3">
      <c r="A37" s="98">
        <v>36</v>
      </c>
      <c r="B37" s="1">
        <v>20</v>
      </c>
      <c r="C37" s="1" t="s">
        <v>374</v>
      </c>
      <c r="D37" s="1" t="s">
        <v>509</v>
      </c>
      <c r="E37" s="1">
        <v>27</v>
      </c>
      <c r="F37" s="1" t="s">
        <v>9</v>
      </c>
      <c r="G37" s="1">
        <v>27</v>
      </c>
      <c r="H37" s="1">
        <v>6664</v>
      </c>
      <c r="I37" s="1">
        <v>1655.1</v>
      </c>
      <c r="J37" s="1">
        <v>6684</v>
      </c>
      <c r="K37" s="1">
        <v>20</v>
      </c>
      <c r="P37" s="9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6" x14ac:dyDescent="0.3">
      <c r="A38" s="98">
        <v>37</v>
      </c>
      <c r="B38" s="1">
        <v>20</v>
      </c>
      <c r="C38" s="1" t="s">
        <v>374</v>
      </c>
      <c r="D38" s="1" t="s">
        <v>509</v>
      </c>
      <c r="E38" s="1">
        <v>387</v>
      </c>
      <c r="F38" s="1" t="s">
        <v>24</v>
      </c>
      <c r="G38" s="1">
        <v>387</v>
      </c>
      <c r="H38" s="1">
        <v>6664</v>
      </c>
      <c r="I38" s="1">
        <v>1384.7</v>
      </c>
      <c r="J38" s="1">
        <v>6668</v>
      </c>
      <c r="K38" s="1">
        <v>4</v>
      </c>
      <c r="P38" s="9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6" x14ac:dyDescent="0.3">
      <c r="A39" s="98">
        <v>38</v>
      </c>
      <c r="B39" s="1">
        <v>20</v>
      </c>
      <c r="C39" s="1" t="s">
        <v>374</v>
      </c>
      <c r="D39" s="1" t="s">
        <v>509</v>
      </c>
      <c r="E39" s="1">
        <v>414</v>
      </c>
      <c r="F39" s="1" t="s">
        <v>25</v>
      </c>
      <c r="G39" s="1">
        <v>414</v>
      </c>
      <c r="H39" s="1">
        <v>6664</v>
      </c>
      <c r="I39" s="1">
        <v>502.2</v>
      </c>
      <c r="J39" s="1">
        <v>6743</v>
      </c>
      <c r="K39" s="1">
        <v>79</v>
      </c>
      <c r="P39" s="9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6" x14ac:dyDescent="0.3">
      <c r="A40" s="98">
        <v>39</v>
      </c>
      <c r="B40" s="1">
        <v>20</v>
      </c>
      <c r="C40" s="1" t="s">
        <v>374</v>
      </c>
      <c r="D40" s="1" t="s">
        <v>509</v>
      </c>
      <c r="E40" s="1">
        <v>914</v>
      </c>
      <c r="F40" s="1" t="s">
        <v>45</v>
      </c>
      <c r="G40" s="1">
        <v>914</v>
      </c>
      <c r="H40" s="1">
        <v>6664</v>
      </c>
      <c r="I40" s="1">
        <v>488.4</v>
      </c>
      <c r="J40" s="1">
        <v>6714</v>
      </c>
      <c r="K40" s="1">
        <v>50</v>
      </c>
      <c r="P40" s="9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1.4" x14ac:dyDescent="0.3">
      <c r="A41" s="98">
        <v>40</v>
      </c>
      <c r="B41" s="1">
        <v>20</v>
      </c>
      <c r="C41" s="1" t="s">
        <v>374</v>
      </c>
      <c r="D41" s="1" t="s">
        <v>509</v>
      </c>
      <c r="E41" s="1">
        <v>1413</v>
      </c>
      <c r="F41" s="1" t="s">
        <v>78</v>
      </c>
      <c r="G41" s="1">
        <v>1413</v>
      </c>
      <c r="H41" s="1">
        <v>6664</v>
      </c>
      <c r="I41" s="1">
        <v>423.8</v>
      </c>
      <c r="J41" s="1">
        <v>6811</v>
      </c>
      <c r="K41" s="1">
        <v>147</v>
      </c>
      <c r="P41" s="9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6" x14ac:dyDescent="0.3">
      <c r="A42" s="98">
        <v>41</v>
      </c>
      <c r="B42" s="1">
        <v>20</v>
      </c>
      <c r="C42" s="1" t="s">
        <v>374</v>
      </c>
      <c r="D42" s="1" t="s">
        <v>509</v>
      </c>
      <c r="E42" s="1">
        <v>2151</v>
      </c>
      <c r="F42" s="1" t="s">
        <v>503</v>
      </c>
      <c r="G42" s="1">
        <v>2151</v>
      </c>
      <c r="H42" s="1">
        <v>6664</v>
      </c>
      <c r="I42" s="1">
        <v>442.5</v>
      </c>
      <c r="J42" s="1">
        <v>6748</v>
      </c>
      <c r="K42" s="1">
        <v>84</v>
      </c>
      <c r="P42" s="9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6" x14ac:dyDescent="0.3">
      <c r="A43" s="98">
        <v>42</v>
      </c>
      <c r="B43" s="1">
        <v>20</v>
      </c>
      <c r="C43" s="1" t="s">
        <v>374</v>
      </c>
      <c r="D43" s="1" t="s">
        <v>509</v>
      </c>
      <c r="E43" s="1">
        <v>2673</v>
      </c>
      <c r="F43" s="1" t="s">
        <v>206</v>
      </c>
      <c r="G43" s="1">
        <v>2673</v>
      </c>
      <c r="H43" s="1">
        <v>6664</v>
      </c>
      <c r="I43" s="1">
        <v>663.5</v>
      </c>
      <c r="J43" s="1">
        <v>6701</v>
      </c>
      <c r="K43" s="1">
        <v>37</v>
      </c>
      <c r="P43" s="9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6" x14ac:dyDescent="0.3">
      <c r="A44" s="98">
        <v>43</v>
      </c>
      <c r="B44" s="1">
        <v>20</v>
      </c>
      <c r="C44" s="1" t="s">
        <v>374</v>
      </c>
      <c r="D44" s="1" t="s">
        <v>509</v>
      </c>
      <c r="E44" s="1">
        <v>2754</v>
      </c>
      <c r="F44" s="1" t="s">
        <v>130</v>
      </c>
      <c r="G44" s="1">
        <v>2754</v>
      </c>
      <c r="H44" s="1">
        <v>6664</v>
      </c>
      <c r="I44" s="1">
        <v>463.3</v>
      </c>
      <c r="J44" s="1">
        <v>6688</v>
      </c>
      <c r="K44" s="1">
        <v>24</v>
      </c>
      <c r="P44" s="9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1.4" x14ac:dyDescent="0.3">
      <c r="A45" s="98">
        <v>44</v>
      </c>
      <c r="B45" s="1">
        <v>20</v>
      </c>
      <c r="C45" s="1" t="s">
        <v>374</v>
      </c>
      <c r="D45" s="1" t="s">
        <v>509</v>
      </c>
      <c r="E45" s="1">
        <v>4978</v>
      </c>
      <c r="F45" s="1" t="s">
        <v>228</v>
      </c>
      <c r="G45" s="1">
        <v>4978</v>
      </c>
      <c r="H45" s="1">
        <v>6664</v>
      </c>
      <c r="I45" s="1">
        <v>192</v>
      </c>
      <c r="J45" s="1">
        <v>6664</v>
      </c>
      <c r="K45" s="1">
        <v>0</v>
      </c>
      <c r="P45" s="9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6" x14ac:dyDescent="0.3">
      <c r="A46" s="98">
        <v>45</v>
      </c>
      <c r="B46" s="1">
        <v>20</v>
      </c>
      <c r="C46" s="1" t="s">
        <v>374</v>
      </c>
      <c r="D46" s="1" t="s">
        <v>509</v>
      </c>
      <c r="E46" s="1">
        <v>5121</v>
      </c>
      <c r="F46" s="1" t="s">
        <v>233</v>
      </c>
      <c r="G46" s="1">
        <v>5121</v>
      </c>
      <c r="H46" s="1">
        <v>6664</v>
      </c>
      <c r="I46" s="1">
        <v>722.9</v>
      </c>
      <c r="J46" s="1">
        <v>6664</v>
      </c>
      <c r="K46" s="1">
        <v>0</v>
      </c>
      <c r="P46" s="9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6" x14ac:dyDescent="0.3">
      <c r="A47" s="98">
        <v>46</v>
      </c>
      <c r="B47" s="1">
        <v>20</v>
      </c>
      <c r="C47" s="1" t="s">
        <v>374</v>
      </c>
      <c r="D47" s="1" t="s">
        <v>509</v>
      </c>
      <c r="E47" s="1">
        <v>5184</v>
      </c>
      <c r="F47" s="1" t="s">
        <v>237</v>
      </c>
      <c r="G47" s="1">
        <v>5184</v>
      </c>
      <c r="H47" s="1">
        <v>6664</v>
      </c>
      <c r="I47" s="1">
        <v>1834.8</v>
      </c>
      <c r="J47" s="1">
        <v>6665</v>
      </c>
      <c r="K47" s="1">
        <v>1</v>
      </c>
      <c r="P47" s="9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1.4" x14ac:dyDescent="0.3">
      <c r="A48" s="98">
        <v>47</v>
      </c>
      <c r="B48" s="1">
        <v>20</v>
      </c>
      <c r="C48" s="1" t="s">
        <v>374</v>
      </c>
      <c r="D48" s="1" t="s">
        <v>509</v>
      </c>
      <c r="E48" s="1">
        <v>6264</v>
      </c>
      <c r="F48" s="1" t="s">
        <v>314</v>
      </c>
      <c r="G48" s="1">
        <v>6264</v>
      </c>
      <c r="H48" s="1">
        <v>6664</v>
      </c>
      <c r="I48" s="1">
        <v>899</v>
      </c>
      <c r="J48" s="1">
        <v>6730</v>
      </c>
      <c r="K48" s="1">
        <v>66</v>
      </c>
      <c r="P48" s="9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6" x14ac:dyDescent="0.3">
      <c r="A49" s="98">
        <v>48</v>
      </c>
      <c r="B49" s="1">
        <v>8</v>
      </c>
      <c r="C49" s="1" t="s">
        <v>375</v>
      </c>
      <c r="D49" s="1" t="s">
        <v>509</v>
      </c>
      <c r="E49" s="1">
        <v>126</v>
      </c>
      <c r="F49" s="1" t="s">
        <v>15</v>
      </c>
      <c r="G49" s="1">
        <v>126</v>
      </c>
      <c r="H49" s="1">
        <v>6664</v>
      </c>
      <c r="I49" s="1">
        <v>1327.9</v>
      </c>
      <c r="J49" s="1">
        <v>6697</v>
      </c>
      <c r="K49" s="1">
        <v>33</v>
      </c>
      <c r="P49" s="9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6" x14ac:dyDescent="0.3">
      <c r="A50" s="98">
        <v>49</v>
      </c>
      <c r="B50" s="1">
        <v>8</v>
      </c>
      <c r="C50" s="1" t="s">
        <v>375</v>
      </c>
      <c r="D50" s="1" t="s">
        <v>509</v>
      </c>
      <c r="E50" s="1">
        <v>333</v>
      </c>
      <c r="F50" s="1" t="s">
        <v>217</v>
      </c>
      <c r="G50" s="1">
        <v>333</v>
      </c>
      <c r="H50" s="1">
        <v>6664</v>
      </c>
      <c r="I50" s="1">
        <v>421.1</v>
      </c>
      <c r="J50" s="1">
        <v>6734</v>
      </c>
      <c r="K50" s="1">
        <v>70</v>
      </c>
      <c r="P50" s="9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6" x14ac:dyDescent="0.3">
      <c r="A51" s="98">
        <v>50</v>
      </c>
      <c r="B51" s="1">
        <v>8</v>
      </c>
      <c r="C51" s="1" t="s">
        <v>375</v>
      </c>
      <c r="D51" s="1" t="s">
        <v>509</v>
      </c>
      <c r="E51" s="1">
        <v>594</v>
      </c>
      <c r="F51" s="1" t="s">
        <v>34</v>
      </c>
      <c r="G51" s="1">
        <v>594</v>
      </c>
      <c r="H51" s="1">
        <v>6664</v>
      </c>
      <c r="I51" s="1">
        <v>812.2</v>
      </c>
      <c r="J51" s="1">
        <v>6669</v>
      </c>
      <c r="K51" s="1">
        <v>5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6" x14ac:dyDescent="0.3">
      <c r="A52" s="98">
        <v>51</v>
      </c>
      <c r="B52" s="1">
        <v>8</v>
      </c>
      <c r="C52" s="1" t="s">
        <v>375</v>
      </c>
      <c r="D52" s="1" t="s">
        <v>509</v>
      </c>
      <c r="E52" s="1">
        <v>819</v>
      </c>
      <c r="F52" s="1" t="s">
        <v>318</v>
      </c>
      <c r="G52" s="1">
        <v>819</v>
      </c>
      <c r="H52" s="1">
        <v>6664</v>
      </c>
      <c r="I52" s="1">
        <v>564.70000000000005</v>
      </c>
      <c r="J52" s="1">
        <v>6682</v>
      </c>
      <c r="K52" s="1">
        <v>18</v>
      </c>
      <c r="P52" s="9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6" x14ac:dyDescent="0.3">
      <c r="A53" s="98">
        <v>52</v>
      </c>
      <c r="B53" s="1">
        <v>8</v>
      </c>
      <c r="C53" s="1" t="s">
        <v>375</v>
      </c>
      <c r="D53" s="1" t="s">
        <v>509</v>
      </c>
      <c r="E53" s="1">
        <v>873</v>
      </c>
      <c r="F53" s="1" t="s">
        <v>210</v>
      </c>
      <c r="G53" s="1">
        <v>873</v>
      </c>
      <c r="H53" s="1">
        <v>6664</v>
      </c>
      <c r="I53" s="1">
        <v>476.5</v>
      </c>
      <c r="J53" s="1">
        <v>6773</v>
      </c>
      <c r="K53" s="1">
        <v>109</v>
      </c>
      <c r="P53" s="9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6" x14ac:dyDescent="0.3">
      <c r="A54" s="98">
        <v>53</v>
      </c>
      <c r="B54" s="1">
        <v>8</v>
      </c>
      <c r="C54" s="1" t="s">
        <v>375</v>
      </c>
      <c r="D54" s="1" t="s">
        <v>509</v>
      </c>
      <c r="E54" s="1">
        <v>916</v>
      </c>
      <c r="F54" s="1" t="s">
        <v>44</v>
      </c>
      <c r="G54" s="1">
        <v>916</v>
      </c>
      <c r="H54" s="1">
        <v>6664</v>
      </c>
      <c r="I54" s="1">
        <v>261.2</v>
      </c>
      <c r="J54" s="1">
        <v>6834</v>
      </c>
      <c r="K54" s="1">
        <v>170</v>
      </c>
      <c r="P54" s="9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1.4" x14ac:dyDescent="0.3">
      <c r="A55" s="98">
        <v>54</v>
      </c>
      <c r="B55" s="1">
        <v>8</v>
      </c>
      <c r="C55" s="1" t="s">
        <v>375</v>
      </c>
      <c r="D55" s="1" t="s">
        <v>509</v>
      </c>
      <c r="E55" s="1">
        <v>1206</v>
      </c>
      <c r="F55" s="1" t="s">
        <v>66</v>
      </c>
      <c r="G55" s="1">
        <v>1206</v>
      </c>
      <c r="H55" s="1">
        <v>6664</v>
      </c>
      <c r="I55" s="1">
        <v>966.7</v>
      </c>
      <c r="J55" s="1">
        <v>6699</v>
      </c>
      <c r="K55" s="1">
        <v>35</v>
      </c>
      <c r="P55" s="9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6" x14ac:dyDescent="0.3">
      <c r="A56" s="98">
        <v>55</v>
      </c>
      <c r="B56" s="1">
        <v>8</v>
      </c>
      <c r="C56" s="1" t="s">
        <v>375</v>
      </c>
      <c r="D56" s="1" t="s">
        <v>509</v>
      </c>
      <c r="E56" s="1">
        <v>1944</v>
      </c>
      <c r="F56" s="1" t="s">
        <v>96</v>
      </c>
      <c r="G56" s="1">
        <v>1944</v>
      </c>
      <c r="H56" s="1">
        <v>6664</v>
      </c>
      <c r="I56" s="1">
        <v>851.7</v>
      </c>
      <c r="J56" s="1">
        <v>6782</v>
      </c>
      <c r="K56" s="1">
        <v>118</v>
      </c>
      <c r="P56" s="9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6" x14ac:dyDescent="0.3">
      <c r="A57" s="98">
        <v>56</v>
      </c>
      <c r="B57" s="1">
        <v>8</v>
      </c>
      <c r="C57" s="1" t="s">
        <v>375</v>
      </c>
      <c r="D57" s="1" t="s">
        <v>509</v>
      </c>
      <c r="E57" s="1">
        <v>2295</v>
      </c>
      <c r="F57" s="1" t="s">
        <v>112</v>
      </c>
      <c r="G57" s="1">
        <v>2295</v>
      </c>
      <c r="H57" s="1">
        <v>6664</v>
      </c>
      <c r="I57" s="1">
        <v>1105.3</v>
      </c>
      <c r="J57" s="1">
        <v>6671</v>
      </c>
      <c r="K57" s="1">
        <v>7</v>
      </c>
      <c r="P57" s="9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1.4" x14ac:dyDescent="0.3">
      <c r="A58" s="98">
        <v>57</v>
      </c>
      <c r="B58" s="1">
        <v>8</v>
      </c>
      <c r="C58" s="1" t="s">
        <v>375</v>
      </c>
      <c r="D58" s="1" t="s">
        <v>509</v>
      </c>
      <c r="E58" s="1">
        <v>2403</v>
      </c>
      <c r="F58" s="1" t="s">
        <v>118</v>
      </c>
      <c r="G58" s="1">
        <v>2403</v>
      </c>
      <c r="H58" s="1">
        <v>6664</v>
      </c>
      <c r="I58" s="1">
        <v>879.2</v>
      </c>
      <c r="J58" s="1">
        <v>6691</v>
      </c>
      <c r="K58" s="1">
        <v>27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.6" x14ac:dyDescent="0.3">
      <c r="A59" s="98">
        <v>58</v>
      </c>
      <c r="B59" s="1">
        <v>8</v>
      </c>
      <c r="C59" s="1" t="s">
        <v>375</v>
      </c>
      <c r="D59" s="1" t="s">
        <v>509</v>
      </c>
      <c r="E59" s="1">
        <v>3060</v>
      </c>
      <c r="F59" s="1" t="s">
        <v>143</v>
      </c>
      <c r="G59" s="1">
        <v>3060</v>
      </c>
      <c r="H59" s="1">
        <v>6664</v>
      </c>
      <c r="I59" s="1">
        <v>1198.0999999999999</v>
      </c>
      <c r="J59" s="1">
        <v>6664</v>
      </c>
      <c r="K59" s="1">
        <v>0</v>
      </c>
      <c r="P59" s="9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.6" x14ac:dyDescent="0.3">
      <c r="A60" s="98">
        <v>59</v>
      </c>
      <c r="B60" s="1">
        <v>8</v>
      </c>
      <c r="C60" s="1" t="s">
        <v>375</v>
      </c>
      <c r="D60" s="1" t="s">
        <v>509</v>
      </c>
      <c r="E60" s="1">
        <v>3897</v>
      </c>
      <c r="F60" s="1" t="s">
        <v>170</v>
      </c>
      <c r="G60" s="1">
        <v>3897</v>
      </c>
      <c r="H60" s="1">
        <v>6664</v>
      </c>
      <c r="I60" s="1">
        <v>153.5</v>
      </c>
      <c r="J60" s="1">
        <v>6839</v>
      </c>
      <c r="K60" s="1">
        <v>175</v>
      </c>
      <c r="P60" s="9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1.4" x14ac:dyDescent="0.3">
      <c r="A61" s="98">
        <v>60</v>
      </c>
      <c r="B61" s="1">
        <v>8</v>
      </c>
      <c r="C61" s="1" t="s">
        <v>375</v>
      </c>
      <c r="D61" s="1" t="s">
        <v>509</v>
      </c>
      <c r="E61" s="1">
        <v>4775</v>
      </c>
      <c r="F61" s="1" t="s">
        <v>220</v>
      </c>
      <c r="G61" s="1">
        <v>4775</v>
      </c>
      <c r="H61" s="1">
        <v>6664</v>
      </c>
      <c r="I61" s="1">
        <v>195.3</v>
      </c>
      <c r="J61" s="1">
        <v>6834</v>
      </c>
      <c r="K61" s="1">
        <v>170</v>
      </c>
      <c r="P61" s="9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6" x14ac:dyDescent="0.3">
      <c r="A62" s="98">
        <v>61</v>
      </c>
      <c r="B62" s="1">
        <v>8</v>
      </c>
      <c r="C62" s="1" t="s">
        <v>375</v>
      </c>
      <c r="D62" s="1" t="s">
        <v>509</v>
      </c>
      <c r="E62" s="1">
        <v>4778</v>
      </c>
      <c r="F62" s="1" t="s">
        <v>211</v>
      </c>
      <c r="G62" s="1">
        <v>4778</v>
      </c>
      <c r="H62" s="1">
        <v>6664</v>
      </c>
      <c r="I62" s="1">
        <v>261.60000000000002</v>
      </c>
      <c r="J62" s="1">
        <v>6701</v>
      </c>
      <c r="K62" s="1">
        <v>37</v>
      </c>
      <c r="P62" s="9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1.4" x14ac:dyDescent="0.3">
      <c r="A63" s="98">
        <v>62</v>
      </c>
      <c r="B63" s="1">
        <v>8</v>
      </c>
      <c r="C63" s="1" t="s">
        <v>375</v>
      </c>
      <c r="D63" s="1" t="s">
        <v>509</v>
      </c>
      <c r="E63" s="1">
        <v>5922</v>
      </c>
      <c r="F63" s="1" t="s">
        <v>317</v>
      </c>
      <c r="G63" s="1">
        <v>5922</v>
      </c>
      <c r="H63" s="1">
        <v>6664</v>
      </c>
      <c r="I63" s="1">
        <v>703.1</v>
      </c>
      <c r="J63" s="1">
        <v>6720</v>
      </c>
      <c r="K63" s="1">
        <v>56</v>
      </c>
      <c r="P63" s="9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6" x14ac:dyDescent="0.3">
      <c r="A64" s="98">
        <v>63</v>
      </c>
      <c r="B64" s="1">
        <v>8</v>
      </c>
      <c r="C64" s="1" t="s">
        <v>375</v>
      </c>
      <c r="D64" s="1" t="s">
        <v>509</v>
      </c>
      <c r="E64" s="1">
        <v>6516</v>
      </c>
      <c r="F64" s="1" t="s">
        <v>291</v>
      </c>
      <c r="G64" s="1">
        <v>6516</v>
      </c>
      <c r="H64" s="1">
        <v>6664</v>
      </c>
      <c r="I64" s="1">
        <v>162</v>
      </c>
      <c r="J64" s="1">
        <v>6839</v>
      </c>
      <c r="K64" s="1">
        <v>175</v>
      </c>
      <c r="P64" s="9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.6" x14ac:dyDescent="0.3">
      <c r="A65" s="98">
        <v>64</v>
      </c>
      <c r="B65" s="1">
        <v>8</v>
      </c>
      <c r="C65" s="1" t="s">
        <v>375</v>
      </c>
      <c r="D65" s="1" t="s">
        <v>509</v>
      </c>
      <c r="E65" s="1">
        <v>6867</v>
      </c>
      <c r="F65" s="1" t="s">
        <v>309</v>
      </c>
      <c r="G65" s="1">
        <v>6867</v>
      </c>
      <c r="H65" s="1">
        <v>6664</v>
      </c>
      <c r="I65" s="1">
        <v>1543.7</v>
      </c>
      <c r="J65" s="1">
        <v>6664</v>
      </c>
      <c r="K65" s="1">
        <v>0</v>
      </c>
      <c r="P65" s="9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1.4" x14ac:dyDescent="0.3">
      <c r="A66" s="98">
        <v>65</v>
      </c>
      <c r="B66" s="1">
        <v>8</v>
      </c>
      <c r="C66" s="1" t="s">
        <v>375</v>
      </c>
      <c r="D66" s="1" t="s">
        <v>509</v>
      </c>
      <c r="E66" s="1">
        <v>6921</v>
      </c>
      <c r="F66" s="1" t="s">
        <v>310</v>
      </c>
      <c r="G66" s="1">
        <v>6921</v>
      </c>
      <c r="H66" s="1">
        <v>6664</v>
      </c>
      <c r="I66" s="1">
        <v>317.89999999999998</v>
      </c>
      <c r="J66" s="1">
        <v>6716</v>
      </c>
      <c r="K66" s="1">
        <v>52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1.4" x14ac:dyDescent="0.3">
      <c r="A67" s="98">
        <v>66</v>
      </c>
      <c r="B67" s="1">
        <v>64</v>
      </c>
      <c r="C67" s="1" t="s">
        <v>376</v>
      </c>
      <c r="D67" s="1" t="s">
        <v>508</v>
      </c>
      <c r="E67" s="1">
        <v>1935</v>
      </c>
      <c r="F67" s="1" t="s">
        <v>293</v>
      </c>
      <c r="G67" s="1">
        <v>6536</v>
      </c>
      <c r="H67" s="1">
        <v>6664</v>
      </c>
      <c r="I67" s="1">
        <v>1102.4000000000001</v>
      </c>
      <c r="J67" s="1">
        <v>6746</v>
      </c>
      <c r="K67" s="1">
        <v>82</v>
      </c>
      <c r="P67" s="9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1.4" x14ac:dyDescent="0.3">
      <c r="A68" s="98">
        <v>67</v>
      </c>
      <c r="B68" s="1">
        <v>64</v>
      </c>
      <c r="C68" s="1" t="s">
        <v>376</v>
      </c>
      <c r="D68" s="1" t="s">
        <v>508</v>
      </c>
      <c r="E68" s="1">
        <v>1963</v>
      </c>
      <c r="F68" s="1" t="s">
        <v>98</v>
      </c>
      <c r="G68" s="1">
        <v>1963</v>
      </c>
      <c r="H68" s="1">
        <v>6664</v>
      </c>
      <c r="I68" s="1">
        <v>582.6</v>
      </c>
      <c r="J68" s="1">
        <v>6664</v>
      </c>
      <c r="K68" s="1">
        <v>0</v>
      </c>
      <c r="P68" s="9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1.4" x14ac:dyDescent="0.3">
      <c r="A69" s="98">
        <v>68</v>
      </c>
      <c r="B69" s="1">
        <v>64</v>
      </c>
      <c r="C69" s="1" t="s">
        <v>376</v>
      </c>
      <c r="D69" s="1" t="s">
        <v>508</v>
      </c>
      <c r="E69" s="1">
        <v>3105</v>
      </c>
      <c r="F69" s="1" t="s">
        <v>145</v>
      </c>
      <c r="G69" s="1">
        <v>3105</v>
      </c>
      <c r="H69" s="1">
        <v>6664</v>
      </c>
      <c r="I69" s="1">
        <v>1412</v>
      </c>
      <c r="J69" s="1">
        <v>6664</v>
      </c>
      <c r="K69" s="1">
        <v>0</v>
      </c>
      <c r="P69" s="9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1.4" x14ac:dyDescent="0.3">
      <c r="A70" s="98">
        <v>69</v>
      </c>
      <c r="B70" s="1">
        <v>64</v>
      </c>
      <c r="C70" s="1" t="s">
        <v>376</v>
      </c>
      <c r="D70" s="1" t="s">
        <v>508</v>
      </c>
      <c r="E70" s="1">
        <v>3204</v>
      </c>
      <c r="F70" s="1" t="s">
        <v>152</v>
      </c>
      <c r="G70" s="1">
        <v>3204</v>
      </c>
      <c r="H70" s="1">
        <v>6664</v>
      </c>
      <c r="I70" s="1">
        <v>886</v>
      </c>
      <c r="J70" s="1">
        <v>6664</v>
      </c>
      <c r="K70" s="1">
        <v>0</v>
      </c>
      <c r="P70" s="9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1.4" x14ac:dyDescent="0.3">
      <c r="A71" s="98">
        <v>70</v>
      </c>
      <c r="B71" s="1">
        <v>64</v>
      </c>
      <c r="C71" s="1" t="s">
        <v>376</v>
      </c>
      <c r="D71" s="1" t="s">
        <v>508</v>
      </c>
      <c r="E71" s="1">
        <v>4774</v>
      </c>
      <c r="F71" s="1" t="s">
        <v>209</v>
      </c>
      <c r="G71" s="1">
        <v>4774</v>
      </c>
      <c r="H71" s="1">
        <v>6664</v>
      </c>
      <c r="I71" s="1">
        <v>753.7</v>
      </c>
      <c r="J71" s="1">
        <v>6786</v>
      </c>
      <c r="K71" s="1">
        <v>122</v>
      </c>
      <c r="P71" s="9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1.4" x14ac:dyDescent="0.3">
      <c r="A72" s="98">
        <v>71</v>
      </c>
      <c r="B72" s="1">
        <v>64</v>
      </c>
      <c r="C72" s="1" t="s">
        <v>376</v>
      </c>
      <c r="D72" s="1" t="s">
        <v>508</v>
      </c>
      <c r="E72" s="1">
        <v>4869</v>
      </c>
      <c r="F72" s="1" t="s">
        <v>224</v>
      </c>
      <c r="G72" s="1">
        <v>4869</v>
      </c>
      <c r="H72" s="1">
        <v>6664</v>
      </c>
      <c r="I72" s="1">
        <v>1282.2</v>
      </c>
      <c r="J72" s="1">
        <v>6705</v>
      </c>
      <c r="K72" s="1">
        <v>41</v>
      </c>
      <c r="P72" s="9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1.4" x14ac:dyDescent="0.3">
      <c r="A73" s="98">
        <v>72</v>
      </c>
      <c r="B73" s="1">
        <v>64</v>
      </c>
      <c r="C73" s="1" t="s">
        <v>376</v>
      </c>
      <c r="D73" s="1" t="s">
        <v>508</v>
      </c>
      <c r="E73" s="1">
        <v>6175</v>
      </c>
      <c r="F73" s="1" t="s">
        <v>280</v>
      </c>
      <c r="G73" s="1">
        <v>6175</v>
      </c>
      <c r="H73" s="1">
        <v>6664</v>
      </c>
      <c r="I73" s="1">
        <v>633.4</v>
      </c>
      <c r="J73" s="1">
        <v>6678</v>
      </c>
      <c r="K73" s="1">
        <v>14</v>
      </c>
      <c r="P73" s="9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1.4" x14ac:dyDescent="0.3">
      <c r="A74" s="98">
        <v>73</v>
      </c>
      <c r="B74" s="1">
        <v>64</v>
      </c>
      <c r="C74" s="1" t="s">
        <v>376</v>
      </c>
      <c r="D74" s="1" t="s">
        <v>508</v>
      </c>
      <c r="E74" s="1">
        <v>6273</v>
      </c>
      <c r="F74" s="1" t="s">
        <v>283</v>
      </c>
      <c r="G74" s="1">
        <v>6273</v>
      </c>
      <c r="H74" s="1">
        <v>6664</v>
      </c>
      <c r="I74" s="1">
        <v>821.4</v>
      </c>
      <c r="J74" s="1">
        <v>6664</v>
      </c>
      <c r="K74" s="1">
        <v>0</v>
      </c>
      <c r="P74" s="9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1.4" x14ac:dyDescent="0.3">
      <c r="A75" s="98">
        <v>74</v>
      </c>
      <c r="B75" s="1">
        <v>64</v>
      </c>
      <c r="C75" s="1" t="s">
        <v>376</v>
      </c>
      <c r="D75" s="1" t="s">
        <v>508</v>
      </c>
      <c r="E75" s="1">
        <v>6591</v>
      </c>
      <c r="F75" s="1" t="s">
        <v>296</v>
      </c>
      <c r="G75" s="1">
        <v>6591</v>
      </c>
      <c r="H75" s="1">
        <v>6664</v>
      </c>
      <c r="I75" s="1">
        <v>376.2</v>
      </c>
      <c r="J75" s="1">
        <v>6687</v>
      </c>
      <c r="K75" s="1">
        <v>23</v>
      </c>
      <c r="P75" s="9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1.4" x14ac:dyDescent="0.3">
      <c r="A76" s="98">
        <v>75</v>
      </c>
      <c r="B76" s="1">
        <v>64</v>
      </c>
      <c r="C76" s="1" t="s">
        <v>376</v>
      </c>
      <c r="D76" s="1" t="s">
        <v>508</v>
      </c>
      <c r="E76" s="1">
        <v>6660</v>
      </c>
      <c r="F76" s="1" t="s">
        <v>300</v>
      </c>
      <c r="G76" s="1">
        <v>6660</v>
      </c>
      <c r="H76" s="1">
        <v>6664</v>
      </c>
      <c r="I76" s="1">
        <v>1534.5</v>
      </c>
      <c r="J76" s="1">
        <v>6664</v>
      </c>
      <c r="K76" s="1">
        <v>0</v>
      </c>
      <c r="P76" s="9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1.4" x14ac:dyDescent="0.3">
      <c r="A77" s="98">
        <v>76</v>
      </c>
      <c r="B77" s="1">
        <v>64</v>
      </c>
      <c r="C77" s="1" t="s">
        <v>376</v>
      </c>
      <c r="D77" s="1" t="s">
        <v>508</v>
      </c>
      <c r="E77" s="1">
        <v>6762</v>
      </c>
      <c r="F77" s="1" t="s">
        <v>303</v>
      </c>
      <c r="G77" s="1">
        <v>6762</v>
      </c>
      <c r="H77" s="1">
        <v>6664</v>
      </c>
      <c r="I77" s="1">
        <v>672</v>
      </c>
      <c r="J77" s="1">
        <v>6710</v>
      </c>
      <c r="K77" s="1">
        <v>46</v>
      </c>
      <c r="P77" s="9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1.4" x14ac:dyDescent="0.3">
      <c r="A78" s="98">
        <v>77</v>
      </c>
      <c r="B78" s="1">
        <v>64</v>
      </c>
      <c r="C78" s="1" t="s">
        <v>376</v>
      </c>
      <c r="D78" s="1" t="s">
        <v>508</v>
      </c>
      <c r="E78" s="1">
        <v>6943</v>
      </c>
      <c r="F78" s="1" t="s">
        <v>313</v>
      </c>
      <c r="G78" s="1">
        <v>6943</v>
      </c>
      <c r="H78" s="1">
        <v>6664</v>
      </c>
      <c r="I78" s="1">
        <v>257.2</v>
      </c>
      <c r="J78" s="1">
        <v>6664</v>
      </c>
      <c r="K78" s="1">
        <v>0</v>
      </c>
      <c r="P78" s="9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.6" x14ac:dyDescent="0.3">
      <c r="A79" s="98">
        <v>78</v>
      </c>
      <c r="B79" s="1">
        <v>65</v>
      </c>
      <c r="C79" s="1" t="s">
        <v>377</v>
      </c>
      <c r="D79" s="1" t="s">
        <v>508</v>
      </c>
      <c r="E79" s="1">
        <v>1053</v>
      </c>
      <c r="F79" s="1" t="s">
        <v>52</v>
      </c>
      <c r="G79" s="1">
        <v>1053</v>
      </c>
      <c r="H79" s="1">
        <v>6664</v>
      </c>
      <c r="I79" s="1">
        <v>17091.7</v>
      </c>
      <c r="J79" s="1">
        <v>6664</v>
      </c>
      <c r="K79" s="1">
        <v>0</v>
      </c>
      <c r="P79" s="9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.6" x14ac:dyDescent="0.3">
      <c r="A80" s="98">
        <v>79</v>
      </c>
      <c r="B80" s="1">
        <v>65</v>
      </c>
      <c r="C80" s="1" t="s">
        <v>377</v>
      </c>
      <c r="D80" s="1" t="s">
        <v>508</v>
      </c>
      <c r="E80" s="1">
        <v>1337</v>
      </c>
      <c r="F80" s="1" t="s">
        <v>75</v>
      </c>
      <c r="G80" s="1">
        <v>1337</v>
      </c>
      <c r="H80" s="1">
        <v>6664</v>
      </c>
      <c r="I80" s="1">
        <v>5086.6000000000004</v>
      </c>
      <c r="J80" s="1">
        <v>6664</v>
      </c>
      <c r="K80" s="1">
        <v>0</v>
      </c>
      <c r="P80" s="9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.6" x14ac:dyDescent="0.3">
      <c r="A81" s="98">
        <v>80</v>
      </c>
      <c r="B81" s="1">
        <v>65</v>
      </c>
      <c r="C81" s="1" t="s">
        <v>377</v>
      </c>
      <c r="D81" s="1" t="s">
        <v>508</v>
      </c>
      <c r="E81" s="1">
        <v>3715</v>
      </c>
      <c r="F81" s="1" t="s">
        <v>165</v>
      </c>
      <c r="G81" s="1">
        <v>3715</v>
      </c>
      <c r="H81" s="1">
        <v>6664</v>
      </c>
      <c r="I81" s="1">
        <v>7312.5</v>
      </c>
      <c r="J81" s="1">
        <v>6665</v>
      </c>
      <c r="K81" s="1">
        <v>1</v>
      </c>
      <c r="P81" s="9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.6" x14ac:dyDescent="0.3">
      <c r="A82" s="98">
        <v>81</v>
      </c>
      <c r="B82" s="1">
        <v>65</v>
      </c>
      <c r="C82" s="1" t="s">
        <v>377</v>
      </c>
      <c r="D82" s="1" t="s">
        <v>508</v>
      </c>
      <c r="E82" s="1">
        <v>4554</v>
      </c>
      <c r="F82" s="1" t="s">
        <v>197</v>
      </c>
      <c r="G82" s="1">
        <v>4554</v>
      </c>
      <c r="H82" s="1">
        <v>6664</v>
      </c>
      <c r="I82" s="1">
        <v>1124.2</v>
      </c>
      <c r="J82" s="1">
        <v>6664</v>
      </c>
      <c r="K82" s="1">
        <v>0</v>
      </c>
      <c r="P82" s="9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.6" x14ac:dyDescent="0.3">
      <c r="A83" s="98">
        <v>82</v>
      </c>
      <c r="B83" s="1">
        <v>55</v>
      </c>
      <c r="C83" s="1" t="s">
        <v>510</v>
      </c>
      <c r="D83" s="1" t="s">
        <v>509</v>
      </c>
      <c r="E83" s="1">
        <v>135</v>
      </c>
      <c r="F83" s="1" t="s">
        <v>16</v>
      </c>
      <c r="G83" s="1">
        <v>135</v>
      </c>
      <c r="H83" s="1">
        <v>6664</v>
      </c>
      <c r="I83" s="1">
        <v>1104.7</v>
      </c>
      <c r="J83" s="1">
        <v>6746</v>
      </c>
      <c r="K83" s="1">
        <v>82</v>
      </c>
      <c r="P83" s="9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.6" x14ac:dyDescent="0.3">
      <c r="A84" s="98">
        <v>83</v>
      </c>
      <c r="B84" s="1">
        <v>55</v>
      </c>
      <c r="C84" s="1" t="s">
        <v>510</v>
      </c>
      <c r="D84" s="1" t="s">
        <v>509</v>
      </c>
      <c r="E84" s="1">
        <v>1080</v>
      </c>
      <c r="F84" s="1" t="s">
        <v>55</v>
      </c>
      <c r="G84" s="1">
        <v>1080</v>
      </c>
      <c r="H84" s="1">
        <v>6664</v>
      </c>
      <c r="I84" s="1">
        <v>433.3</v>
      </c>
      <c r="J84" s="1">
        <v>6664</v>
      </c>
      <c r="K84" s="1">
        <v>0</v>
      </c>
      <c r="P84" s="9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1.4" x14ac:dyDescent="0.3">
      <c r="A85" s="98">
        <v>84</v>
      </c>
      <c r="B85" s="1">
        <v>55</v>
      </c>
      <c r="C85" s="1" t="s">
        <v>510</v>
      </c>
      <c r="D85" s="1" t="s">
        <v>509</v>
      </c>
      <c r="E85" s="1">
        <v>1638</v>
      </c>
      <c r="F85" s="1" t="s">
        <v>86</v>
      </c>
      <c r="G85" s="1">
        <v>1638</v>
      </c>
      <c r="H85" s="1">
        <v>6664</v>
      </c>
      <c r="I85" s="1">
        <v>1349.3</v>
      </c>
      <c r="J85" s="1">
        <v>6678</v>
      </c>
      <c r="K85" s="1">
        <v>14</v>
      </c>
      <c r="P85" s="9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1.4" x14ac:dyDescent="0.3">
      <c r="A86" s="98">
        <v>85</v>
      </c>
      <c r="B86" s="1">
        <v>55</v>
      </c>
      <c r="C86" s="1" t="s">
        <v>510</v>
      </c>
      <c r="D86" s="1" t="s">
        <v>509</v>
      </c>
      <c r="E86" s="1">
        <v>3029</v>
      </c>
      <c r="F86" s="1" t="s">
        <v>140</v>
      </c>
      <c r="G86" s="1">
        <v>3029</v>
      </c>
      <c r="H86" s="1">
        <v>6664</v>
      </c>
      <c r="I86" s="1">
        <v>1194.5</v>
      </c>
      <c r="J86" s="1">
        <v>6787</v>
      </c>
      <c r="K86" s="1">
        <v>123</v>
      </c>
      <c r="P86" s="9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.6" x14ac:dyDescent="0.3">
      <c r="A87" s="98">
        <v>86</v>
      </c>
      <c r="B87" s="1">
        <v>55</v>
      </c>
      <c r="C87" s="1" t="s">
        <v>510</v>
      </c>
      <c r="D87" s="1" t="s">
        <v>509</v>
      </c>
      <c r="E87" s="1">
        <v>4774</v>
      </c>
      <c r="F87" s="1" t="s">
        <v>209</v>
      </c>
      <c r="G87" s="1">
        <v>4774</v>
      </c>
      <c r="H87" s="1">
        <v>6664</v>
      </c>
      <c r="I87" s="1">
        <v>753.7</v>
      </c>
      <c r="J87" s="1">
        <v>6786</v>
      </c>
      <c r="K87" s="1">
        <v>122</v>
      </c>
      <c r="P87" s="9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1.4" x14ac:dyDescent="0.3">
      <c r="A88" s="98">
        <v>87</v>
      </c>
      <c r="B88" s="1">
        <v>55</v>
      </c>
      <c r="C88" s="1" t="s">
        <v>510</v>
      </c>
      <c r="D88" s="1" t="s">
        <v>509</v>
      </c>
      <c r="E88" s="1">
        <v>4787</v>
      </c>
      <c r="F88" s="1" t="s">
        <v>218</v>
      </c>
      <c r="G88" s="1">
        <v>4787</v>
      </c>
      <c r="H88" s="1">
        <v>6664</v>
      </c>
      <c r="I88" s="1">
        <v>283.3</v>
      </c>
      <c r="J88" s="1">
        <v>6771</v>
      </c>
      <c r="K88" s="1">
        <v>107</v>
      </c>
      <c r="P88" s="9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6" x14ac:dyDescent="0.3">
      <c r="A89" s="98">
        <v>88</v>
      </c>
      <c r="B89" s="1">
        <v>55</v>
      </c>
      <c r="C89" s="1" t="s">
        <v>510</v>
      </c>
      <c r="D89" s="1" t="s">
        <v>509</v>
      </c>
      <c r="E89" s="1">
        <v>5310</v>
      </c>
      <c r="F89" s="1" t="s">
        <v>241</v>
      </c>
      <c r="G89" s="1">
        <v>5310</v>
      </c>
      <c r="H89" s="1">
        <v>6664</v>
      </c>
      <c r="I89" s="1">
        <v>701.6</v>
      </c>
      <c r="J89" s="1">
        <v>6677</v>
      </c>
      <c r="K89" s="1">
        <v>13</v>
      </c>
      <c r="P89" s="9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1.4" x14ac:dyDescent="0.3">
      <c r="A90" s="98">
        <v>89</v>
      </c>
      <c r="B90" s="1">
        <v>55</v>
      </c>
      <c r="C90" s="1" t="s">
        <v>510</v>
      </c>
      <c r="D90" s="1" t="s">
        <v>509</v>
      </c>
      <c r="E90" s="1">
        <v>6100</v>
      </c>
      <c r="F90" s="1" t="s">
        <v>271</v>
      </c>
      <c r="G90" s="1">
        <v>6100</v>
      </c>
      <c r="H90" s="1">
        <v>6664</v>
      </c>
      <c r="I90" s="1">
        <v>511</v>
      </c>
      <c r="J90" s="1">
        <v>6664</v>
      </c>
      <c r="K90" s="1">
        <v>0</v>
      </c>
      <c r="P90" s="9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1.4" x14ac:dyDescent="0.3">
      <c r="A91" s="98">
        <v>90</v>
      </c>
      <c r="B91" s="1">
        <v>55</v>
      </c>
      <c r="C91" s="1" t="s">
        <v>510</v>
      </c>
      <c r="D91" s="1" t="s">
        <v>509</v>
      </c>
      <c r="E91" s="1">
        <v>6273</v>
      </c>
      <c r="F91" s="1" t="s">
        <v>283</v>
      </c>
      <c r="G91" s="1">
        <v>6273</v>
      </c>
      <c r="H91" s="1">
        <v>6664</v>
      </c>
      <c r="I91" s="1">
        <v>821.4</v>
      </c>
      <c r="J91" s="1">
        <v>6664</v>
      </c>
      <c r="K91" s="1">
        <v>0</v>
      </c>
      <c r="P91" s="9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.6" x14ac:dyDescent="0.3">
      <c r="A92" s="98">
        <v>91</v>
      </c>
      <c r="B92" s="1">
        <v>55</v>
      </c>
      <c r="C92" s="1" t="s">
        <v>510</v>
      </c>
      <c r="D92" s="1" t="s">
        <v>509</v>
      </c>
      <c r="E92" s="1">
        <v>6509</v>
      </c>
      <c r="F92" s="1" t="s">
        <v>289</v>
      </c>
      <c r="G92" s="1">
        <v>6509</v>
      </c>
      <c r="H92" s="1">
        <v>6664</v>
      </c>
      <c r="I92" s="1">
        <v>355.2</v>
      </c>
      <c r="J92" s="1">
        <v>6831</v>
      </c>
      <c r="K92" s="1">
        <v>167</v>
      </c>
      <c r="P92" s="9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6" x14ac:dyDescent="0.3">
      <c r="A93" s="98">
        <v>92</v>
      </c>
      <c r="B93" s="1">
        <v>55</v>
      </c>
      <c r="C93" s="1" t="s">
        <v>510</v>
      </c>
      <c r="D93" s="1" t="s">
        <v>509</v>
      </c>
      <c r="E93" s="1">
        <v>6591</v>
      </c>
      <c r="F93" s="1" t="s">
        <v>296</v>
      </c>
      <c r="G93" s="1">
        <v>6591</v>
      </c>
      <c r="H93" s="1">
        <v>6664</v>
      </c>
      <c r="I93" s="1">
        <v>376.2</v>
      </c>
      <c r="J93" s="1">
        <v>6687</v>
      </c>
      <c r="K93" s="1">
        <v>23</v>
      </c>
      <c r="P93" s="9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.6" x14ac:dyDescent="0.3">
      <c r="A94" s="98">
        <v>93</v>
      </c>
      <c r="B94" s="1">
        <v>55</v>
      </c>
      <c r="C94" s="1" t="s">
        <v>510</v>
      </c>
      <c r="D94" s="1" t="s">
        <v>509</v>
      </c>
      <c r="E94" s="1">
        <v>6943</v>
      </c>
      <c r="F94" s="1" t="s">
        <v>313</v>
      </c>
      <c r="G94" s="1">
        <v>6943</v>
      </c>
      <c r="H94" s="1">
        <v>6664</v>
      </c>
      <c r="I94" s="1">
        <v>257.2</v>
      </c>
      <c r="J94" s="1">
        <v>6664</v>
      </c>
      <c r="K94" s="1">
        <v>0</v>
      </c>
      <c r="P94" s="9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.6" x14ac:dyDescent="0.3">
      <c r="A95" s="98">
        <v>94</v>
      </c>
      <c r="B95" s="1">
        <v>12</v>
      </c>
      <c r="C95" s="1" t="s">
        <v>378</v>
      </c>
      <c r="D95" s="1" t="s">
        <v>509</v>
      </c>
      <c r="E95" s="1">
        <v>18</v>
      </c>
      <c r="F95" s="1" t="s">
        <v>8</v>
      </c>
      <c r="G95" s="1">
        <v>18</v>
      </c>
      <c r="H95" s="1">
        <v>6664</v>
      </c>
      <c r="I95" s="1">
        <v>300.2</v>
      </c>
      <c r="J95" s="1">
        <v>6664</v>
      </c>
      <c r="K95" s="1">
        <v>0</v>
      </c>
      <c r="P95" s="9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.6" x14ac:dyDescent="0.3">
      <c r="A96" s="98">
        <v>95</v>
      </c>
      <c r="B96" s="1">
        <v>12</v>
      </c>
      <c r="C96" s="1" t="s">
        <v>378</v>
      </c>
      <c r="D96" s="1" t="s">
        <v>509</v>
      </c>
      <c r="E96" s="1">
        <v>355</v>
      </c>
      <c r="F96" s="1" t="s">
        <v>23</v>
      </c>
      <c r="G96" s="1">
        <v>355</v>
      </c>
      <c r="H96" s="1">
        <v>6664</v>
      </c>
      <c r="I96" s="1">
        <v>286</v>
      </c>
      <c r="J96" s="1">
        <v>6664</v>
      </c>
      <c r="K96" s="1">
        <v>0</v>
      </c>
      <c r="P96" s="9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.6" x14ac:dyDescent="0.3">
      <c r="A97" s="98">
        <v>96</v>
      </c>
      <c r="B97" s="1">
        <v>12</v>
      </c>
      <c r="C97" s="1" t="s">
        <v>378</v>
      </c>
      <c r="D97" s="1" t="s">
        <v>509</v>
      </c>
      <c r="E97" s="1">
        <v>387</v>
      </c>
      <c r="F97" s="1" t="s">
        <v>24</v>
      </c>
      <c r="G97" s="1">
        <v>387</v>
      </c>
      <c r="H97" s="1">
        <v>6664</v>
      </c>
      <c r="I97" s="1">
        <v>1384.7</v>
      </c>
      <c r="J97" s="1">
        <v>6668</v>
      </c>
      <c r="K97" s="1">
        <v>4</v>
      </c>
      <c r="P97" s="9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.6" x14ac:dyDescent="0.3">
      <c r="A98" s="98">
        <v>97</v>
      </c>
      <c r="B98" s="1">
        <v>12</v>
      </c>
      <c r="C98" s="1" t="s">
        <v>378</v>
      </c>
      <c r="D98" s="1" t="s">
        <v>509</v>
      </c>
      <c r="E98" s="1">
        <v>414</v>
      </c>
      <c r="F98" s="1" t="s">
        <v>25</v>
      </c>
      <c r="G98" s="1">
        <v>414</v>
      </c>
      <c r="H98" s="1">
        <v>6664</v>
      </c>
      <c r="I98" s="1">
        <v>502.2</v>
      </c>
      <c r="J98" s="1">
        <v>6743</v>
      </c>
      <c r="K98" s="1">
        <v>79</v>
      </c>
      <c r="P98" s="9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.6" x14ac:dyDescent="0.3">
      <c r="A99" s="98">
        <v>98</v>
      </c>
      <c r="B99" s="1">
        <v>12</v>
      </c>
      <c r="C99" s="1" t="s">
        <v>378</v>
      </c>
      <c r="D99" s="1" t="s">
        <v>509</v>
      </c>
      <c r="E99" s="1">
        <v>914</v>
      </c>
      <c r="F99" s="1" t="s">
        <v>45</v>
      </c>
      <c r="G99" s="1">
        <v>914</v>
      </c>
      <c r="H99" s="1">
        <v>6664</v>
      </c>
      <c r="I99" s="1">
        <v>488.4</v>
      </c>
      <c r="J99" s="1">
        <v>6714</v>
      </c>
      <c r="K99" s="1">
        <v>50</v>
      </c>
      <c r="P99" s="9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.6" x14ac:dyDescent="0.3">
      <c r="A100" s="98">
        <v>99</v>
      </c>
      <c r="B100" s="1">
        <v>12</v>
      </c>
      <c r="C100" s="1" t="s">
        <v>378</v>
      </c>
      <c r="D100" s="1" t="s">
        <v>509</v>
      </c>
      <c r="E100" s="1">
        <v>999</v>
      </c>
      <c r="F100" s="1" t="s">
        <v>50</v>
      </c>
      <c r="G100" s="1">
        <v>999</v>
      </c>
      <c r="H100" s="1">
        <v>6664</v>
      </c>
      <c r="I100" s="1">
        <v>1678.9</v>
      </c>
      <c r="J100" s="1">
        <v>6664</v>
      </c>
      <c r="K100" s="1">
        <v>0</v>
      </c>
      <c r="P100" s="9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1.4" x14ac:dyDescent="0.3">
      <c r="A101" s="98">
        <v>100</v>
      </c>
      <c r="B101" s="1">
        <v>12</v>
      </c>
      <c r="C101" s="1" t="s">
        <v>378</v>
      </c>
      <c r="D101" s="1" t="s">
        <v>509</v>
      </c>
      <c r="E101" s="1">
        <v>1413</v>
      </c>
      <c r="F101" s="1" t="s">
        <v>78</v>
      </c>
      <c r="G101" s="1">
        <v>1413</v>
      </c>
      <c r="H101" s="1">
        <v>6664</v>
      </c>
      <c r="I101" s="1">
        <v>423.8</v>
      </c>
      <c r="J101" s="1">
        <v>6811</v>
      </c>
      <c r="K101" s="1">
        <v>147</v>
      </c>
      <c r="P101" s="9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.6" x14ac:dyDescent="0.3">
      <c r="A102" s="98">
        <v>101</v>
      </c>
      <c r="B102" s="1">
        <v>12</v>
      </c>
      <c r="C102" s="1" t="s">
        <v>378</v>
      </c>
      <c r="D102" s="1" t="s">
        <v>509</v>
      </c>
      <c r="E102" s="1">
        <v>1701</v>
      </c>
      <c r="F102" s="1" t="s">
        <v>88</v>
      </c>
      <c r="G102" s="1">
        <v>1701</v>
      </c>
      <c r="H102" s="1">
        <v>6664</v>
      </c>
      <c r="I102" s="1">
        <v>2064</v>
      </c>
      <c r="J102" s="1">
        <v>6664</v>
      </c>
      <c r="K102" s="1">
        <v>0</v>
      </c>
      <c r="P102" s="9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.6" x14ac:dyDescent="0.3">
      <c r="A103" s="98">
        <v>102</v>
      </c>
      <c r="B103" s="1">
        <v>12</v>
      </c>
      <c r="C103" s="1" t="s">
        <v>378</v>
      </c>
      <c r="D103" s="1" t="s">
        <v>509</v>
      </c>
      <c r="E103" s="1">
        <v>2151</v>
      </c>
      <c r="F103" s="1" t="s">
        <v>503</v>
      </c>
      <c r="G103" s="1">
        <v>2151</v>
      </c>
      <c r="H103" s="1">
        <v>6664</v>
      </c>
      <c r="I103" s="1">
        <v>442.5</v>
      </c>
      <c r="J103" s="1">
        <v>6748</v>
      </c>
      <c r="K103" s="1">
        <v>84</v>
      </c>
      <c r="P103" s="9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.6" x14ac:dyDescent="0.3">
      <c r="A104" s="98">
        <v>103</v>
      </c>
      <c r="B104" s="1">
        <v>12</v>
      </c>
      <c r="C104" s="1" t="s">
        <v>378</v>
      </c>
      <c r="D104" s="1" t="s">
        <v>509</v>
      </c>
      <c r="E104" s="1">
        <v>2520</v>
      </c>
      <c r="F104" s="1" t="s">
        <v>124</v>
      </c>
      <c r="G104" s="1">
        <v>2520</v>
      </c>
      <c r="H104" s="1">
        <v>6664</v>
      </c>
      <c r="I104" s="1">
        <v>267.10000000000002</v>
      </c>
      <c r="J104" s="1">
        <v>6667</v>
      </c>
      <c r="K104" s="1">
        <v>3</v>
      </c>
      <c r="P104" s="9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.6" x14ac:dyDescent="0.3">
      <c r="A105" s="98">
        <v>104</v>
      </c>
      <c r="B105" s="1">
        <v>12</v>
      </c>
      <c r="C105" s="1" t="s">
        <v>378</v>
      </c>
      <c r="D105" s="1" t="s">
        <v>509</v>
      </c>
      <c r="E105" s="1">
        <v>3168</v>
      </c>
      <c r="F105" s="1" t="s">
        <v>144</v>
      </c>
      <c r="G105" s="1">
        <v>3168</v>
      </c>
      <c r="H105" s="1">
        <v>6664</v>
      </c>
      <c r="I105" s="1">
        <v>658.8</v>
      </c>
      <c r="J105" s="1">
        <v>6765</v>
      </c>
      <c r="K105" s="1">
        <v>101</v>
      </c>
      <c r="P105" s="9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.6" x14ac:dyDescent="0.3">
      <c r="A106" s="98">
        <v>105</v>
      </c>
      <c r="B106" s="1">
        <v>12</v>
      </c>
      <c r="C106" s="1" t="s">
        <v>378</v>
      </c>
      <c r="D106" s="1" t="s">
        <v>509</v>
      </c>
      <c r="E106" s="1">
        <v>4860</v>
      </c>
      <c r="F106" s="1" t="s">
        <v>223</v>
      </c>
      <c r="G106" s="1">
        <v>4860</v>
      </c>
      <c r="H106" s="1">
        <v>6664</v>
      </c>
      <c r="I106" s="1">
        <v>334.4</v>
      </c>
      <c r="J106" s="1">
        <v>6664</v>
      </c>
      <c r="K106" s="1">
        <v>0</v>
      </c>
      <c r="P106" s="9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1.4" x14ac:dyDescent="0.3">
      <c r="A107" s="98">
        <v>106</v>
      </c>
      <c r="B107" s="1">
        <v>12</v>
      </c>
      <c r="C107" s="1" t="s">
        <v>378</v>
      </c>
      <c r="D107" s="1" t="s">
        <v>509</v>
      </c>
      <c r="E107" s="1">
        <v>6091</v>
      </c>
      <c r="F107" s="1" t="s">
        <v>266</v>
      </c>
      <c r="G107" s="1">
        <v>6091</v>
      </c>
      <c r="H107" s="1">
        <v>6664</v>
      </c>
      <c r="I107" s="1">
        <v>920.1</v>
      </c>
      <c r="J107" s="1">
        <v>6697</v>
      </c>
      <c r="K107" s="1">
        <v>33</v>
      </c>
      <c r="P107" s="9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1.4" x14ac:dyDescent="0.3">
      <c r="A108" s="98">
        <v>107</v>
      </c>
      <c r="B108" s="1">
        <v>12</v>
      </c>
      <c r="C108" s="1" t="s">
        <v>378</v>
      </c>
      <c r="D108" s="1" t="s">
        <v>509</v>
      </c>
      <c r="E108" s="1">
        <v>6741</v>
      </c>
      <c r="F108" s="1" t="s">
        <v>101</v>
      </c>
      <c r="G108" s="1">
        <v>6741</v>
      </c>
      <c r="H108" s="1">
        <v>6664</v>
      </c>
      <c r="I108" s="1">
        <v>870.6</v>
      </c>
      <c r="J108" s="1">
        <v>6677</v>
      </c>
      <c r="K108" s="1">
        <v>13</v>
      </c>
      <c r="P108" s="9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1.4" x14ac:dyDescent="0.3">
      <c r="A109" s="98">
        <v>108</v>
      </c>
      <c r="B109" s="1">
        <v>51</v>
      </c>
      <c r="C109" s="1" t="s">
        <v>511</v>
      </c>
      <c r="D109" s="1" t="s">
        <v>509</v>
      </c>
      <c r="E109" s="1">
        <v>1638</v>
      </c>
      <c r="F109" s="1" t="s">
        <v>86</v>
      </c>
      <c r="G109" s="1">
        <v>1638</v>
      </c>
      <c r="H109" s="1">
        <v>6664</v>
      </c>
      <c r="I109" s="1">
        <v>1349.3</v>
      </c>
      <c r="J109" s="1">
        <v>6678</v>
      </c>
      <c r="K109" s="1">
        <v>14</v>
      </c>
      <c r="P109" s="9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1.4" x14ac:dyDescent="0.3">
      <c r="A110" s="98">
        <v>109</v>
      </c>
      <c r="B110" s="1">
        <v>51</v>
      </c>
      <c r="C110" s="1" t="s">
        <v>511</v>
      </c>
      <c r="D110" s="1" t="s">
        <v>509</v>
      </c>
      <c r="E110" s="1">
        <v>2295</v>
      </c>
      <c r="F110" s="1" t="s">
        <v>112</v>
      </c>
      <c r="G110" s="1">
        <v>2295</v>
      </c>
      <c r="H110" s="1">
        <v>6664</v>
      </c>
      <c r="I110" s="1">
        <v>1105.3</v>
      </c>
      <c r="J110" s="1">
        <v>6671</v>
      </c>
      <c r="K110" s="1">
        <v>7</v>
      </c>
      <c r="P110" s="9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1.4" x14ac:dyDescent="0.3">
      <c r="A111" s="98">
        <v>110</v>
      </c>
      <c r="B111" s="1">
        <v>51</v>
      </c>
      <c r="C111" s="1" t="s">
        <v>511</v>
      </c>
      <c r="D111" s="1" t="s">
        <v>509</v>
      </c>
      <c r="E111" s="1">
        <v>3029</v>
      </c>
      <c r="F111" s="1" t="s">
        <v>140</v>
      </c>
      <c r="G111" s="1">
        <v>3029</v>
      </c>
      <c r="H111" s="1">
        <v>6664</v>
      </c>
      <c r="I111" s="1">
        <v>1194.5</v>
      </c>
      <c r="J111" s="1">
        <v>6787</v>
      </c>
      <c r="K111" s="1">
        <v>123</v>
      </c>
      <c r="P111" s="9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1.4" x14ac:dyDescent="0.3">
      <c r="A112" s="98">
        <v>111</v>
      </c>
      <c r="B112" s="1">
        <v>51</v>
      </c>
      <c r="C112" s="1" t="s">
        <v>511</v>
      </c>
      <c r="D112" s="1" t="s">
        <v>509</v>
      </c>
      <c r="E112" s="1">
        <v>3420</v>
      </c>
      <c r="F112" s="1" t="s">
        <v>158</v>
      </c>
      <c r="G112" s="1">
        <v>3420</v>
      </c>
      <c r="H112" s="1">
        <v>6664</v>
      </c>
      <c r="I112" s="1">
        <v>615</v>
      </c>
      <c r="J112" s="1">
        <v>6664</v>
      </c>
      <c r="K112" s="1">
        <v>0</v>
      </c>
      <c r="P112" s="9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1.4" x14ac:dyDescent="0.3">
      <c r="A113" s="98">
        <v>112</v>
      </c>
      <c r="B113" s="1">
        <v>51</v>
      </c>
      <c r="C113" s="1" t="s">
        <v>511</v>
      </c>
      <c r="D113" s="1" t="s">
        <v>509</v>
      </c>
      <c r="E113" s="1">
        <v>4662</v>
      </c>
      <c r="F113" s="1" t="s">
        <v>202</v>
      </c>
      <c r="G113" s="1">
        <v>4662</v>
      </c>
      <c r="H113" s="1">
        <v>6664</v>
      </c>
      <c r="I113" s="1">
        <v>962.8</v>
      </c>
      <c r="J113" s="1">
        <v>6664</v>
      </c>
      <c r="K113" s="1">
        <v>0</v>
      </c>
      <c r="P113" s="9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1.4" x14ac:dyDescent="0.3">
      <c r="A114" s="98">
        <v>113</v>
      </c>
      <c r="B114" s="1">
        <v>51</v>
      </c>
      <c r="C114" s="1" t="s">
        <v>511</v>
      </c>
      <c r="D114" s="1" t="s">
        <v>509</v>
      </c>
      <c r="E114" s="1">
        <v>4772</v>
      </c>
      <c r="F114" s="1" t="s">
        <v>60</v>
      </c>
      <c r="G114" s="1">
        <v>4772</v>
      </c>
      <c r="H114" s="1">
        <v>6664</v>
      </c>
      <c r="I114" s="1">
        <v>814.1</v>
      </c>
      <c r="J114" s="1">
        <v>6690</v>
      </c>
      <c r="K114" s="1">
        <v>26</v>
      </c>
      <c r="P114" s="9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1.4" x14ac:dyDescent="0.3">
      <c r="A115" s="98">
        <v>114</v>
      </c>
      <c r="B115" s="1">
        <v>51</v>
      </c>
      <c r="C115" s="1" t="s">
        <v>511</v>
      </c>
      <c r="D115" s="1" t="s">
        <v>509</v>
      </c>
      <c r="E115" s="1">
        <v>4787</v>
      </c>
      <c r="F115" s="1" t="s">
        <v>218</v>
      </c>
      <c r="G115" s="1">
        <v>4787</v>
      </c>
      <c r="H115" s="1">
        <v>6664</v>
      </c>
      <c r="I115" s="1">
        <v>283.3</v>
      </c>
      <c r="J115" s="1">
        <v>6771</v>
      </c>
      <c r="K115" s="1">
        <v>107</v>
      </c>
      <c r="P115" s="9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1.4" x14ac:dyDescent="0.3">
      <c r="A116" s="98">
        <v>115</v>
      </c>
      <c r="B116" s="1">
        <v>51</v>
      </c>
      <c r="C116" s="1" t="s">
        <v>511</v>
      </c>
      <c r="D116" s="1" t="s">
        <v>509</v>
      </c>
      <c r="E116" s="1">
        <v>4788</v>
      </c>
      <c r="F116" s="1" t="s">
        <v>221</v>
      </c>
      <c r="G116" s="1">
        <v>4788</v>
      </c>
      <c r="H116" s="1">
        <v>6664</v>
      </c>
      <c r="I116" s="1">
        <v>500</v>
      </c>
      <c r="J116" s="1">
        <v>6790</v>
      </c>
      <c r="K116" s="1">
        <v>126</v>
      </c>
      <c r="P116" s="9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1.4" x14ac:dyDescent="0.3">
      <c r="A117" s="98">
        <v>116</v>
      </c>
      <c r="B117" s="1">
        <v>51</v>
      </c>
      <c r="C117" s="1" t="s">
        <v>511</v>
      </c>
      <c r="D117" s="1" t="s">
        <v>509</v>
      </c>
      <c r="E117" s="1">
        <v>4995</v>
      </c>
      <c r="F117" s="1" t="s">
        <v>229</v>
      </c>
      <c r="G117" s="1">
        <v>4995</v>
      </c>
      <c r="H117" s="1">
        <v>6664</v>
      </c>
      <c r="I117" s="1">
        <v>920.5</v>
      </c>
      <c r="J117" s="1">
        <v>6721</v>
      </c>
      <c r="K117" s="1">
        <v>57</v>
      </c>
      <c r="P117" s="9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1.4" x14ac:dyDescent="0.3">
      <c r="A118" s="98">
        <v>117</v>
      </c>
      <c r="B118" s="1">
        <v>51</v>
      </c>
      <c r="C118" s="1" t="s">
        <v>511</v>
      </c>
      <c r="D118" s="1" t="s">
        <v>509</v>
      </c>
      <c r="E118" s="1">
        <v>5508</v>
      </c>
      <c r="F118" s="1" t="s">
        <v>245</v>
      </c>
      <c r="G118" s="1">
        <v>5508</v>
      </c>
      <c r="H118" s="1">
        <v>6664</v>
      </c>
      <c r="I118" s="1">
        <v>302.8</v>
      </c>
      <c r="J118" s="1">
        <v>6664</v>
      </c>
      <c r="K118" s="1">
        <v>0</v>
      </c>
      <c r="P118" s="9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5.2" x14ac:dyDescent="0.3">
      <c r="A119" s="98">
        <v>118</v>
      </c>
      <c r="B119" s="1">
        <v>51</v>
      </c>
      <c r="C119" s="1" t="s">
        <v>511</v>
      </c>
      <c r="D119" s="1" t="s">
        <v>509</v>
      </c>
      <c r="E119" s="1">
        <v>5697</v>
      </c>
      <c r="F119" s="1" t="s">
        <v>250</v>
      </c>
      <c r="G119" s="1">
        <v>5697</v>
      </c>
      <c r="H119" s="1">
        <v>6664</v>
      </c>
      <c r="I119" s="1">
        <v>441.1</v>
      </c>
      <c r="J119" s="1">
        <v>6664</v>
      </c>
      <c r="K119" s="1">
        <v>0</v>
      </c>
      <c r="P119" s="9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1.4" x14ac:dyDescent="0.3">
      <c r="A120" s="98">
        <v>119</v>
      </c>
      <c r="B120" s="1">
        <v>51</v>
      </c>
      <c r="C120" s="1" t="s">
        <v>511</v>
      </c>
      <c r="D120" s="1" t="s">
        <v>509</v>
      </c>
      <c r="E120" s="1">
        <v>5751</v>
      </c>
      <c r="F120" s="1" t="s">
        <v>278</v>
      </c>
      <c r="G120" s="1">
        <v>5751</v>
      </c>
      <c r="H120" s="1">
        <v>6664</v>
      </c>
      <c r="I120" s="1">
        <v>600.29999999999995</v>
      </c>
      <c r="J120" s="1">
        <v>6690</v>
      </c>
      <c r="K120" s="1">
        <v>26</v>
      </c>
      <c r="P120" s="9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1.4" x14ac:dyDescent="0.3">
      <c r="A121" s="98">
        <v>120</v>
      </c>
      <c r="B121" s="1">
        <v>51</v>
      </c>
      <c r="C121" s="1" t="s">
        <v>511</v>
      </c>
      <c r="D121" s="1" t="s">
        <v>509</v>
      </c>
      <c r="E121" s="1">
        <v>6100</v>
      </c>
      <c r="F121" s="1" t="s">
        <v>271</v>
      </c>
      <c r="G121" s="1">
        <v>6100</v>
      </c>
      <c r="H121" s="1">
        <v>6664</v>
      </c>
      <c r="I121" s="1">
        <v>511</v>
      </c>
      <c r="J121" s="1">
        <v>6664</v>
      </c>
      <c r="K121" s="1">
        <v>0</v>
      </c>
      <c r="P121" s="9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1.4" x14ac:dyDescent="0.3">
      <c r="A122" s="98">
        <v>121</v>
      </c>
      <c r="B122" s="1">
        <v>51</v>
      </c>
      <c r="C122" s="1" t="s">
        <v>511</v>
      </c>
      <c r="D122" s="1" t="s">
        <v>509</v>
      </c>
      <c r="E122" s="1">
        <v>6509</v>
      </c>
      <c r="F122" s="1" t="s">
        <v>289</v>
      </c>
      <c r="G122" s="1">
        <v>6509</v>
      </c>
      <c r="H122" s="1">
        <v>6664</v>
      </c>
      <c r="I122" s="1">
        <v>355.2</v>
      </c>
      <c r="J122" s="1">
        <v>6831</v>
      </c>
      <c r="K122" s="1">
        <v>167</v>
      </c>
      <c r="P122" s="9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1.4" x14ac:dyDescent="0.3">
      <c r="A123" s="98">
        <v>122</v>
      </c>
      <c r="B123" s="1">
        <v>29</v>
      </c>
      <c r="C123" s="1" t="s">
        <v>512</v>
      </c>
      <c r="D123" s="1" t="s">
        <v>508</v>
      </c>
      <c r="E123" s="1">
        <v>513</v>
      </c>
      <c r="F123" s="1" t="s">
        <v>30</v>
      </c>
      <c r="G123" s="1">
        <v>513</v>
      </c>
      <c r="H123" s="1">
        <v>6664</v>
      </c>
      <c r="I123" s="1">
        <v>328.8</v>
      </c>
      <c r="J123" s="1">
        <v>6664</v>
      </c>
      <c r="K123" s="1">
        <v>0</v>
      </c>
      <c r="P123" s="9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1.4" x14ac:dyDescent="0.3">
      <c r="A124" s="98">
        <v>123</v>
      </c>
      <c r="B124" s="1">
        <v>29</v>
      </c>
      <c r="C124" s="1" t="s">
        <v>512</v>
      </c>
      <c r="D124" s="1" t="s">
        <v>508</v>
      </c>
      <c r="E124" s="1">
        <v>720</v>
      </c>
      <c r="F124" s="1" t="s">
        <v>38</v>
      </c>
      <c r="G124" s="1">
        <v>720</v>
      </c>
      <c r="H124" s="1">
        <v>6664</v>
      </c>
      <c r="I124" s="1">
        <v>1916.2</v>
      </c>
      <c r="J124" s="1">
        <v>6664</v>
      </c>
      <c r="K124" s="1">
        <v>0</v>
      </c>
      <c r="P124" s="9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1.4" x14ac:dyDescent="0.3">
      <c r="A125" s="98">
        <v>124</v>
      </c>
      <c r="B125" s="1">
        <v>29</v>
      </c>
      <c r="C125" s="1" t="s">
        <v>512</v>
      </c>
      <c r="D125" s="1" t="s">
        <v>508</v>
      </c>
      <c r="E125" s="1">
        <v>1332</v>
      </c>
      <c r="F125" s="1" t="s">
        <v>74</v>
      </c>
      <c r="G125" s="1">
        <v>1332</v>
      </c>
      <c r="H125" s="1">
        <v>6664</v>
      </c>
      <c r="I125" s="1">
        <v>722.2</v>
      </c>
      <c r="J125" s="1">
        <v>6664</v>
      </c>
      <c r="K125" s="1">
        <v>0</v>
      </c>
      <c r="P125" s="9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1.4" x14ac:dyDescent="0.3">
      <c r="A126" s="98">
        <v>125</v>
      </c>
      <c r="B126" s="1">
        <v>29</v>
      </c>
      <c r="C126" s="1" t="s">
        <v>512</v>
      </c>
      <c r="D126" s="1" t="s">
        <v>508</v>
      </c>
      <c r="E126" s="1">
        <v>1350</v>
      </c>
      <c r="F126" s="1" t="s">
        <v>76</v>
      </c>
      <c r="G126" s="1">
        <v>1350</v>
      </c>
      <c r="H126" s="1">
        <v>6664</v>
      </c>
      <c r="I126" s="1">
        <v>488.1</v>
      </c>
      <c r="J126" s="1">
        <v>6664</v>
      </c>
      <c r="K126" s="1">
        <v>0</v>
      </c>
      <c r="P126" s="9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1.4" x14ac:dyDescent="0.3">
      <c r="A127" s="98">
        <v>126</v>
      </c>
      <c r="B127" s="1">
        <v>29</v>
      </c>
      <c r="C127" s="1" t="s">
        <v>512</v>
      </c>
      <c r="D127" s="1" t="s">
        <v>508</v>
      </c>
      <c r="E127" s="1">
        <v>2709</v>
      </c>
      <c r="F127" s="1" t="s">
        <v>127</v>
      </c>
      <c r="G127" s="1">
        <v>2709</v>
      </c>
      <c r="H127" s="1">
        <v>6664</v>
      </c>
      <c r="I127" s="1">
        <v>1614.5</v>
      </c>
      <c r="J127" s="1">
        <v>6687</v>
      </c>
      <c r="K127" s="1">
        <v>23</v>
      </c>
      <c r="P127" s="9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1.4" x14ac:dyDescent="0.3">
      <c r="A128" s="98">
        <v>127</v>
      </c>
      <c r="B128" s="1">
        <v>29</v>
      </c>
      <c r="C128" s="1" t="s">
        <v>512</v>
      </c>
      <c r="D128" s="1" t="s">
        <v>508</v>
      </c>
      <c r="E128" s="1">
        <v>3582</v>
      </c>
      <c r="F128" s="1" t="s">
        <v>99</v>
      </c>
      <c r="G128" s="1">
        <v>1968</v>
      </c>
      <c r="H128" s="1">
        <v>6664</v>
      </c>
      <c r="I128" s="1">
        <v>554.29999999999995</v>
      </c>
      <c r="J128" s="1">
        <v>6748</v>
      </c>
      <c r="K128" s="1">
        <v>84</v>
      </c>
      <c r="P128" s="9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1.4" x14ac:dyDescent="0.3">
      <c r="A129" s="98">
        <v>128</v>
      </c>
      <c r="B129" s="1">
        <v>29</v>
      </c>
      <c r="C129" s="1" t="s">
        <v>512</v>
      </c>
      <c r="D129" s="1" t="s">
        <v>508</v>
      </c>
      <c r="E129" s="1">
        <v>3906</v>
      </c>
      <c r="F129" s="1" t="s">
        <v>171</v>
      </c>
      <c r="G129" s="1">
        <v>3906</v>
      </c>
      <c r="H129" s="1">
        <v>6664</v>
      </c>
      <c r="I129" s="1">
        <v>452.4</v>
      </c>
      <c r="J129" s="1">
        <v>6664</v>
      </c>
      <c r="K129" s="1">
        <v>0</v>
      </c>
      <c r="P129" s="9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1.4" x14ac:dyDescent="0.3">
      <c r="A130" s="98">
        <v>129</v>
      </c>
      <c r="B130" s="1">
        <v>29</v>
      </c>
      <c r="C130" s="1" t="s">
        <v>512</v>
      </c>
      <c r="D130" s="1" t="s">
        <v>508</v>
      </c>
      <c r="E130" s="1">
        <v>4725</v>
      </c>
      <c r="F130" s="1" t="s">
        <v>205</v>
      </c>
      <c r="G130" s="1">
        <v>4725</v>
      </c>
      <c r="H130" s="1">
        <v>6664</v>
      </c>
      <c r="I130" s="1">
        <v>2965.2</v>
      </c>
      <c r="J130" s="1">
        <v>6664</v>
      </c>
      <c r="K130" s="1">
        <v>0</v>
      </c>
      <c r="P130" s="9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1.4" x14ac:dyDescent="0.3">
      <c r="A131" s="98">
        <v>130</v>
      </c>
      <c r="B131" s="1">
        <v>29</v>
      </c>
      <c r="C131" s="1" t="s">
        <v>512</v>
      </c>
      <c r="D131" s="1" t="s">
        <v>508</v>
      </c>
      <c r="E131" s="1">
        <v>5319</v>
      </c>
      <c r="F131" s="1" t="s">
        <v>232</v>
      </c>
      <c r="G131" s="1">
        <v>5160</v>
      </c>
      <c r="H131" s="1">
        <v>6664</v>
      </c>
      <c r="I131" s="1">
        <v>1046.8</v>
      </c>
      <c r="J131" s="1">
        <v>6664</v>
      </c>
      <c r="K131" s="1">
        <v>0</v>
      </c>
      <c r="P131" s="9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1.4" x14ac:dyDescent="0.3">
      <c r="A132" s="98">
        <v>131</v>
      </c>
      <c r="B132" s="1">
        <v>29</v>
      </c>
      <c r="C132" s="1" t="s">
        <v>512</v>
      </c>
      <c r="D132" s="1" t="s">
        <v>508</v>
      </c>
      <c r="E132" s="1">
        <v>6101</v>
      </c>
      <c r="F132" s="1" t="s">
        <v>272</v>
      </c>
      <c r="G132" s="1">
        <v>6101</v>
      </c>
      <c r="H132" s="1">
        <v>6664</v>
      </c>
      <c r="I132" s="1">
        <v>6797.2</v>
      </c>
      <c r="J132" s="1">
        <v>6664</v>
      </c>
      <c r="K132" s="1">
        <v>0</v>
      </c>
      <c r="P132" s="9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1.4" x14ac:dyDescent="0.3">
      <c r="A133" s="98">
        <v>132</v>
      </c>
      <c r="B133" s="1">
        <v>61</v>
      </c>
      <c r="C133" s="1" t="s">
        <v>379</v>
      </c>
      <c r="D133" s="1" t="s">
        <v>508</v>
      </c>
      <c r="E133" s="1">
        <v>1935</v>
      </c>
      <c r="F133" s="1" t="s">
        <v>293</v>
      </c>
      <c r="G133" s="1">
        <v>6536</v>
      </c>
      <c r="H133" s="1">
        <v>6664</v>
      </c>
      <c r="I133" s="1">
        <v>1102.4000000000001</v>
      </c>
      <c r="J133" s="1">
        <v>6746</v>
      </c>
      <c r="K133" s="1">
        <v>82</v>
      </c>
      <c r="P133" s="9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1.4" x14ac:dyDescent="0.3">
      <c r="A134" s="98">
        <v>133</v>
      </c>
      <c r="B134" s="1">
        <v>61</v>
      </c>
      <c r="C134" s="1" t="s">
        <v>379</v>
      </c>
      <c r="D134" s="1" t="s">
        <v>508</v>
      </c>
      <c r="E134" s="1">
        <v>3042</v>
      </c>
      <c r="F134" s="1" t="s">
        <v>142</v>
      </c>
      <c r="G134" s="1">
        <v>3042</v>
      </c>
      <c r="H134" s="1">
        <v>6664</v>
      </c>
      <c r="I134" s="1">
        <v>666</v>
      </c>
      <c r="J134" s="1">
        <v>6839</v>
      </c>
      <c r="K134" s="1">
        <v>175</v>
      </c>
      <c r="P134" s="9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1.4" x14ac:dyDescent="0.3">
      <c r="A135" s="98">
        <v>134</v>
      </c>
      <c r="B135" s="1">
        <v>61</v>
      </c>
      <c r="C135" s="1" t="s">
        <v>379</v>
      </c>
      <c r="D135" s="1" t="s">
        <v>508</v>
      </c>
      <c r="E135" s="1">
        <v>3204</v>
      </c>
      <c r="F135" s="1" t="s">
        <v>152</v>
      </c>
      <c r="G135" s="1">
        <v>3204</v>
      </c>
      <c r="H135" s="1">
        <v>6664</v>
      </c>
      <c r="I135" s="1">
        <v>886</v>
      </c>
      <c r="J135" s="1">
        <v>6664</v>
      </c>
      <c r="K135" s="1">
        <v>0</v>
      </c>
      <c r="P135" s="9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1.4" x14ac:dyDescent="0.3">
      <c r="A136" s="98">
        <v>135</v>
      </c>
      <c r="B136" s="1">
        <v>61</v>
      </c>
      <c r="C136" s="1" t="s">
        <v>379</v>
      </c>
      <c r="D136" s="1" t="s">
        <v>508</v>
      </c>
      <c r="E136" s="1">
        <v>6795</v>
      </c>
      <c r="F136" s="1" t="s">
        <v>305</v>
      </c>
      <c r="G136" s="1">
        <v>6795</v>
      </c>
      <c r="H136" s="1">
        <v>6664</v>
      </c>
      <c r="I136" s="1">
        <v>10834.9</v>
      </c>
      <c r="J136" s="1">
        <v>6664</v>
      </c>
      <c r="K136" s="1">
        <v>0</v>
      </c>
      <c r="P136" s="9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.6" x14ac:dyDescent="0.3">
      <c r="A137" s="98">
        <v>136</v>
      </c>
      <c r="B137" s="1">
        <v>6</v>
      </c>
      <c r="C137" s="1" t="s">
        <v>513</v>
      </c>
      <c r="D137" s="1" t="s">
        <v>509</v>
      </c>
      <c r="E137" s="1">
        <v>3555</v>
      </c>
      <c r="F137" s="1" t="s">
        <v>161</v>
      </c>
      <c r="G137" s="1">
        <v>3555</v>
      </c>
      <c r="H137" s="1">
        <v>6664</v>
      </c>
      <c r="I137" s="1">
        <v>581.9</v>
      </c>
      <c r="J137" s="1">
        <v>6664</v>
      </c>
      <c r="K137" s="1">
        <v>0</v>
      </c>
      <c r="P137" s="9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1.4" x14ac:dyDescent="0.3">
      <c r="A138" s="98">
        <v>137</v>
      </c>
      <c r="B138" s="1">
        <v>6</v>
      </c>
      <c r="C138" s="1" t="s">
        <v>513</v>
      </c>
      <c r="D138" s="1" t="s">
        <v>509</v>
      </c>
      <c r="E138" s="1">
        <v>5877</v>
      </c>
      <c r="F138" s="1" t="s">
        <v>255</v>
      </c>
      <c r="G138" s="1">
        <v>5877</v>
      </c>
      <c r="H138" s="1">
        <v>6664</v>
      </c>
      <c r="I138" s="1">
        <v>1421.6</v>
      </c>
      <c r="J138" s="1">
        <v>6664</v>
      </c>
      <c r="K138" s="1">
        <v>0</v>
      </c>
      <c r="P138" s="9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.6" x14ac:dyDescent="0.3">
      <c r="A139" s="98">
        <v>138</v>
      </c>
      <c r="B139" s="1">
        <v>6</v>
      </c>
      <c r="C139" s="1" t="s">
        <v>513</v>
      </c>
      <c r="D139" s="1" t="s">
        <v>509</v>
      </c>
      <c r="E139" s="1">
        <v>6039</v>
      </c>
      <c r="F139" s="1" t="s">
        <v>264</v>
      </c>
      <c r="G139" s="1">
        <v>6039</v>
      </c>
      <c r="H139" s="1">
        <v>6664</v>
      </c>
      <c r="I139" s="1">
        <v>14504</v>
      </c>
      <c r="J139" s="1">
        <v>6664</v>
      </c>
      <c r="K139" s="1">
        <v>0</v>
      </c>
      <c r="P139" s="9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.6" x14ac:dyDescent="0.3">
      <c r="A140" s="98">
        <v>139</v>
      </c>
      <c r="B140" s="1">
        <v>6</v>
      </c>
      <c r="C140" s="1" t="s">
        <v>513</v>
      </c>
      <c r="D140" s="1" t="s">
        <v>509</v>
      </c>
      <c r="E140" s="1">
        <v>6992</v>
      </c>
      <c r="F140" s="1" t="s">
        <v>326</v>
      </c>
      <c r="G140" s="1">
        <v>6992</v>
      </c>
      <c r="H140" s="1">
        <v>6664</v>
      </c>
      <c r="I140" s="1">
        <v>541</v>
      </c>
      <c r="J140" s="1">
        <v>6693</v>
      </c>
      <c r="K140" s="1">
        <v>29</v>
      </c>
      <c r="P140" s="9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1.4" x14ac:dyDescent="0.3">
      <c r="A141" s="98">
        <v>140</v>
      </c>
      <c r="B141" s="1">
        <v>6</v>
      </c>
      <c r="C141" s="1" t="s">
        <v>513</v>
      </c>
      <c r="D141" s="1" t="s">
        <v>509</v>
      </c>
      <c r="E141" s="1">
        <v>7098</v>
      </c>
      <c r="F141" s="1" t="s">
        <v>333</v>
      </c>
      <c r="G141" s="1">
        <v>7098</v>
      </c>
      <c r="H141" s="1">
        <v>6664</v>
      </c>
      <c r="I141" s="1">
        <v>559.29999999999995</v>
      </c>
      <c r="J141" s="1">
        <v>6664</v>
      </c>
      <c r="K141" s="1">
        <v>0</v>
      </c>
      <c r="P141" s="9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.6" x14ac:dyDescent="0.3">
      <c r="A142" s="98">
        <v>141</v>
      </c>
      <c r="B142" s="1">
        <v>91</v>
      </c>
      <c r="C142" s="1" t="s">
        <v>380</v>
      </c>
      <c r="D142" s="1" t="s">
        <v>509</v>
      </c>
      <c r="E142" s="1">
        <v>1611</v>
      </c>
      <c r="F142" s="1" t="s">
        <v>84</v>
      </c>
      <c r="G142" s="1">
        <v>1611</v>
      </c>
      <c r="H142" s="1">
        <v>6664</v>
      </c>
      <c r="I142" s="1">
        <v>15490</v>
      </c>
      <c r="J142" s="1">
        <v>6664</v>
      </c>
      <c r="K142" s="1">
        <v>0</v>
      </c>
      <c r="P142" s="9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.6" x14ac:dyDescent="0.3">
      <c r="A143" s="98">
        <v>142</v>
      </c>
      <c r="B143" s="1">
        <v>91</v>
      </c>
      <c r="C143" s="1" t="s">
        <v>380</v>
      </c>
      <c r="D143" s="1" t="s">
        <v>509</v>
      </c>
      <c r="E143" s="1">
        <v>1926</v>
      </c>
      <c r="F143" s="1" t="s">
        <v>95</v>
      </c>
      <c r="G143" s="1">
        <v>1926</v>
      </c>
      <c r="H143" s="1">
        <v>6664</v>
      </c>
      <c r="I143" s="1">
        <v>580.70000000000005</v>
      </c>
      <c r="J143" s="1">
        <v>6710</v>
      </c>
      <c r="K143" s="1">
        <v>46</v>
      </c>
      <c r="P143" s="9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1.4" x14ac:dyDescent="0.3">
      <c r="A144" s="98">
        <v>143</v>
      </c>
      <c r="B144" s="1">
        <v>91</v>
      </c>
      <c r="C144" s="1" t="s">
        <v>380</v>
      </c>
      <c r="D144" s="1" t="s">
        <v>509</v>
      </c>
      <c r="E144" s="1">
        <v>3841</v>
      </c>
      <c r="F144" s="1" t="s">
        <v>169</v>
      </c>
      <c r="G144" s="1">
        <v>3841</v>
      </c>
      <c r="H144" s="1">
        <v>6664</v>
      </c>
      <c r="I144" s="1">
        <v>729.7</v>
      </c>
      <c r="J144" s="1">
        <v>6664</v>
      </c>
      <c r="K144" s="1">
        <v>0</v>
      </c>
      <c r="P144" s="9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.6" x14ac:dyDescent="0.3">
      <c r="A145" s="98">
        <v>144</v>
      </c>
      <c r="B145" s="1">
        <v>91</v>
      </c>
      <c r="C145" s="1" t="s">
        <v>380</v>
      </c>
      <c r="D145" s="1" t="s">
        <v>509</v>
      </c>
      <c r="E145" s="1">
        <v>4581</v>
      </c>
      <c r="F145" s="1" t="s">
        <v>199</v>
      </c>
      <c r="G145" s="1">
        <v>4581</v>
      </c>
      <c r="H145" s="1">
        <v>6664</v>
      </c>
      <c r="I145" s="1">
        <v>5084.2</v>
      </c>
      <c r="J145" s="1">
        <v>6664</v>
      </c>
      <c r="K145" s="1">
        <v>0</v>
      </c>
      <c r="P145" s="9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.6" x14ac:dyDescent="0.3">
      <c r="A146" s="98">
        <v>145</v>
      </c>
      <c r="B146" s="1">
        <v>91</v>
      </c>
      <c r="C146" s="1" t="s">
        <v>380</v>
      </c>
      <c r="D146" s="1" t="s">
        <v>509</v>
      </c>
      <c r="E146" s="1">
        <v>7038</v>
      </c>
      <c r="F146" s="1" t="s">
        <v>329</v>
      </c>
      <c r="G146" s="1">
        <v>7038</v>
      </c>
      <c r="H146" s="1">
        <v>6664</v>
      </c>
      <c r="I146" s="1">
        <v>817.7</v>
      </c>
      <c r="J146" s="1">
        <v>6664</v>
      </c>
      <c r="K146" s="1">
        <v>0</v>
      </c>
      <c r="P146" s="9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.6" x14ac:dyDescent="0.3">
      <c r="A147" s="98">
        <v>146</v>
      </c>
      <c r="B147" s="1">
        <v>87</v>
      </c>
      <c r="C147" s="1" t="s">
        <v>381</v>
      </c>
      <c r="D147" s="1" t="s">
        <v>508</v>
      </c>
      <c r="E147" s="1">
        <v>882</v>
      </c>
      <c r="F147" s="1" t="s">
        <v>43</v>
      </c>
      <c r="G147" s="1">
        <v>882</v>
      </c>
      <c r="H147" s="1">
        <v>6664</v>
      </c>
      <c r="I147" s="1">
        <v>4422.7</v>
      </c>
      <c r="J147" s="1">
        <v>6664</v>
      </c>
      <c r="K147" s="1">
        <v>0</v>
      </c>
      <c r="P147" s="9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6" x14ac:dyDescent="0.3">
      <c r="A148" s="98">
        <v>147</v>
      </c>
      <c r="B148" s="1">
        <v>87</v>
      </c>
      <c r="C148" s="1" t="s">
        <v>381</v>
      </c>
      <c r="D148" s="1" t="s">
        <v>508</v>
      </c>
      <c r="E148" s="1">
        <v>4203</v>
      </c>
      <c r="F148" s="1" t="s">
        <v>184</v>
      </c>
      <c r="G148" s="1">
        <v>4203</v>
      </c>
      <c r="H148" s="1">
        <v>6664</v>
      </c>
      <c r="I148" s="1">
        <v>780.9</v>
      </c>
      <c r="J148" s="1">
        <v>6664</v>
      </c>
      <c r="K148" s="1">
        <v>0</v>
      </c>
      <c r="P148" s="9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1.4" x14ac:dyDescent="0.3">
      <c r="A149" s="98">
        <v>148</v>
      </c>
      <c r="B149" s="1">
        <v>87</v>
      </c>
      <c r="C149" s="1" t="s">
        <v>381</v>
      </c>
      <c r="D149" s="1" t="s">
        <v>508</v>
      </c>
      <c r="E149" s="1">
        <v>6937</v>
      </c>
      <c r="F149" s="1" t="s">
        <v>312</v>
      </c>
      <c r="G149" s="1">
        <v>6937</v>
      </c>
      <c r="H149" s="1">
        <v>6664</v>
      </c>
      <c r="I149" s="1">
        <v>445.8</v>
      </c>
      <c r="J149" s="1">
        <v>6664</v>
      </c>
      <c r="K149" s="1">
        <v>0</v>
      </c>
      <c r="P149" s="9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5.2" x14ac:dyDescent="0.3">
      <c r="A150" s="98">
        <v>149</v>
      </c>
      <c r="B150" s="1">
        <v>42</v>
      </c>
      <c r="C150" s="1" t="s">
        <v>382</v>
      </c>
      <c r="D150" s="1" t="s">
        <v>509</v>
      </c>
      <c r="E150" s="1">
        <v>1737</v>
      </c>
      <c r="F150" s="1" t="s">
        <v>90</v>
      </c>
      <c r="G150" s="1">
        <v>1737</v>
      </c>
      <c r="H150" s="1">
        <v>6664</v>
      </c>
      <c r="I150" s="1">
        <v>32979.199999999997</v>
      </c>
      <c r="J150" s="1">
        <v>6732</v>
      </c>
      <c r="K150" s="1">
        <v>68</v>
      </c>
      <c r="P150" s="9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.6" x14ac:dyDescent="0.3">
      <c r="A151" s="98">
        <v>150</v>
      </c>
      <c r="B151" s="1">
        <v>42</v>
      </c>
      <c r="C151" s="1" t="s">
        <v>382</v>
      </c>
      <c r="D151" s="1" t="s">
        <v>509</v>
      </c>
      <c r="E151" s="1">
        <v>4797</v>
      </c>
      <c r="F151" s="1" t="s">
        <v>222</v>
      </c>
      <c r="G151" s="1">
        <v>4797</v>
      </c>
      <c r="H151" s="1">
        <v>6664</v>
      </c>
      <c r="I151" s="1">
        <v>2714.5</v>
      </c>
      <c r="J151" s="1">
        <v>6664</v>
      </c>
      <c r="K151" s="1">
        <v>0</v>
      </c>
      <c r="P151" s="9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1.4" x14ac:dyDescent="0.3">
      <c r="A152" s="98">
        <v>151</v>
      </c>
      <c r="B152" s="1">
        <v>42</v>
      </c>
      <c r="C152" s="1" t="s">
        <v>382</v>
      </c>
      <c r="D152" s="1" t="s">
        <v>509</v>
      </c>
      <c r="E152" s="1">
        <v>6957</v>
      </c>
      <c r="F152" s="1" t="s">
        <v>316</v>
      </c>
      <c r="G152" s="1">
        <v>6957</v>
      </c>
      <c r="H152" s="1">
        <v>6664</v>
      </c>
      <c r="I152" s="1">
        <v>8968.9</v>
      </c>
      <c r="J152" s="1">
        <v>6664</v>
      </c>
      <c r="K152" s="1">
        <v>0</v>
      </c>
      <c r="P152" s="9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6" x14ac:dyDescent="0.3">
      <c r="A153" s="98">
        <v>152</v>
      </c>
      <c r="B153" s="1">
        <v>49</v>
      </c>
      <c r="C153" s="1" t="s">
        <v>383</v>
      </c>
      <c r="D153" s="1" t="s">
        <v>509</v>
      </c>
      <c r="E153" s="1">
        <v>9</v>
      </c>
      <c r="F153" s="1" t="s">
        <v>7</v>
      </c>
      <c r="G153" s="1">
        <v>9</v>
      </c>
      <c r="H153" s="1">
        <v>6664</v>
      </c>
      <c r="I153" s="1">
        <v>622.70000000000005</v>
      </c>
      <c r="J153" s="1">
        <v>6774</v>
      </c>
      <c r="K153" s="1">
        <v>110</v>
      </c>
      <c r="P153" s="9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.6" x14ac:dyDescent="0.3">
      <c r="A154" s="98">
        <v>153</v>
      </c>
      <c r="B154" s="1">
        <v>49</v>
      </c>
      <c r="C154" s="1" t="s">
        <v>383</v>
      </c>
      <c r="D154" s="1" t="s">
        <v>509</v>
      </c>
      <c r="E154" s="1">
        <v>472</v>
      </c>
      <c r="F154" s="1" t="s">
        <v>28</v>
      </c>
      <c r="G154" s="1">
        <v>472</v>
      </c>
      <c r="H154" s="1">
        <v>6664</v>
      </c>
      <c r="I154" s="1">
        <v>1604</v>
      </c>
      <c r="J154" s="1">
        <v>6664</v>
      </c>
      <c r="K154" s="1">
        <v>0</v>
      </c>
      <c r="P154" s="9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6" x14ac:dyDescent="0.3">
      <c r="A155" s="98">
        <v>154</v>
      </c>
      <c r="B155" s="1">
        <v>49</v>
      </c>
      <c r="C155" s="1" t="s">
        <v>383</v>
      </c>
      <c r="D155" s="1" t="s">
        <v>509</v>
      </c>
      <c r="E155" s="1">
        <v>540</v>
      </c>
      <c r="F155" s="1" t="s">
        <v>27</v>
      </c>
      <c r="G155" s="1">
        <v>540</v>
      </c>
      <c r="H155" s="1">
        <v>6664</v>
      </c>
      <c r="I155" s="1">
        <v>555.4</v>
      </c>
      <c r="J155" s="1">
        <v>6745</v>
      </c>
      <c r="K155" s="1">
        <v>81</v>
      </c>
      <c r="P155" s="9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7.6" x14ac:dyDescent="0.3">
      <c r="A156" s="98">
        <v>155</v>
      </c>
      <c r="B156" s="1">
        <v>49</v>
      </c>
      <c r="C156" s="1" t="s">
        <v>383</v>
      </c>
      <c r="D156" s="1" t="s">
        <v>509</v>
      </c>
      <c r="E156" s="1">
        <v>1350</v>
      </c>
      <c r="F156" s="1" t="s">
        <v>76</v>
      </c>
      <c r="G156" s="1">
        <v>1350</v>
      </c>
      <c r="H156" s="1">
        <v>6664</v>
      </c>
      <c r="I156" s="1">
        <v>488.1</v>
      </c>
      <c r="J156" s="1">
        <v>6664</v>
      </c>
      <c r="K156" s="1">
        <v>0</v>
      </c>
      <c r="P156" s="9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.6" x14ac:dyDescent="0.3">
      <c r="A157" s="98">
        <v>156</v>
      </c>
      <c r="B157" s="1">
        <v>49</v>
      </c>
      <c r="C157" s="1" t="s">
        <v>383</v>
      </c>
      <c r="D157" s="1" t="s">
        <v>509</v>
      </c>
      <c r="E157" s="1">
        <v>1359</v>
      </c>
      <c r="F157" s="1" t="s">
        <v>501</v>
      </c>
      <c r="G157" s="1">
        <v>1359</v>
      </c>
      <c r="H157" s="1">
        <v>6664</v>
      </c>
      <c r="I157" s="1">
        <v>508.3</v>
      </c>
      <c r="J157" s="1">
        <v>6687</v>
      </c>
      <c r="K157" s="1">
        <v>23</v>
      </c>
      <c r="P157" s="9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5.2" x14ac:dyDescent="0.3">
      <c r="A158" s="98">
        <v>157</v>
      </c>
      <c r="B158" s="1">
        <v>49</v>
      </c>
      <c r="C158" s="1" t="s">
        <v>383</v>
      </c>
      <c r="D158" s="1" t="s">
        <v>509</v>
      </c>
      <c r="E158" s="1">
        <v>2007</v>
      </c>
      <c r="F158" s="1" t="s">
        <v>106</v>
      </c>
      <c r="G158" s="1">
        <v>2007</v>
      </c>
      <c r="H158" s="1">
        <v>6664</v>
      </c>
      <c r="I158" s="1">
        <v>634</v>
      </c>
      <c r="J158" s="1">
        <v>6664</v>
      </c>
      <c r="K158" s="1">
        <v>0</v>
      </c>
      <c r="P158" s="9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.6" x14ac:dyDescent="0.3">
      <c r="A159" s="98">
        <v>158</v>
      </c>
      <c r="B159" s="1">
        <v>49</v>
      </c>
      <c r="C159" s="1" t="s">
        <v>383</v>
      </c>
      <c r="D159" s="1" t="s">
        <v>509</v>
      </c>
      <c r="E159" s="1">
        <v>2466</v>
      </c>
      <c r="F159" s="1" t="s">
        <v>120</v>
      </c>
      <c r="G159" s="1">
        <v>2466</v>
      </c>
      <c r="H159" s="1">
        <v>6664</v>
      </c>
      <c r="I159" s="1">
        <v>1425.2</v>
      </c>
      <c r="J159" s="1">
        <v>6664</v>
      </c>
      <c r="K159" s="1">
        <v>0</v>
      </c>
      <c r="P159" s="9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.6" x14ac:dyDescent="0.3">
      <c r="A160" s="98">
        <v>159</v>
      </c>
      <c r="B160" s="1">
        <v>49</v>
      </c>
      <c r="C160" s="1" t="s">
        <v>383</v>
      </c>
      <c r="D160" s="1" t="s">
        <v>509</v>
      </c>
      <c r="E160" s="1">
        <v>3033</v>
      </c>
      <c r="F160" s="1" t="s">
        <v>141</v>
      </c>
      <c r="G160" s="1">
        <v>3033</v>
      </c>
      <c r="H160" s="1">
        <v>6664</v>
      </c>
      <c r="I160" s="1">
        <v>459.6</v>
      </c>
      <c r="J160" s="1">
        <v>6776</v>
      </c>
      <c r="K160" s="1">
        <v>112</v>
      </c>
      <c r="P160" s="9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7.6" x14ac:dyDescent="0.3">
      <c r="A161" s="98">
        <v>160</v>
      </c>
      <c r="B161" s="1">
        <v>49</v>
      </c>
      <c r="C161" s="1" t="s">
        <v>383</v>
      </c>
      <c r="D161" s="1" t="s">
        <v>509</v>
      </c>
      <c r="E161" s="1">
        <v>4617</v>
      </c>
      <c r="F161" s="1" t="s">
        <v>201</v>
      </c>
      <c r="G161" s="1">
        <v>4617</v>
      </c>
      <c r="H161" s="1">
        <v>6664</v>
      </c>
      <c r="I161" s="1">
        <v>1548.1</v>
      </c>
      <c r="J161" s="1">
        <v>6664</v>
      </c>
      <c r="K161" s="1">
        <v>0</v>
      </c>
      <c r="P161" s="9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7.6" x14ac:dyDescent="0.3">
      <c r="A162" s="98">
        <v>161</v>
      </c>
      <c r="B162" s="1">
        <v>49</v>
      </c>
      <c r="C162" s="1" t="s">
        <v>383</v>
      </c>
      <c r="D162" s="1" t="s">
        <v>509</v>
      </c>
      <c r="E162" s="1">
        <v>5643</v>
      </c>
      <c r="F162" s="1" t="s">
        <v>249</v>
      </c>
      <c r="G162" s="1">
        <v>5643</v>
      </c>
      <c r="H162" s="1">
        <v>6664</v>
      </c>
      <c r="I162" s="1">
        <v>1015.1</v>
      </c>
      <c r="J162" s="1">
        <v>6664</v>
      </c>
      <c r="K162" s="1">
        <v>0</v>
      </c>
      <c r="P162" s="9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.6" x14ac:dyDescent="0.3">
      <c r="A163" s="98">
        <v>162</v>
      </c>
      <c r="B163" s="1">
        <v>49</v>
      </c>
      <c r="C163" s="1" t="s">
        <v>383</v>
      </c>
      <c r="D163" s="1" t="s">
        <v>509</v>
      </c>
      <c r="E163" s="1">
        <v>6985</v>
      </c>
      <c r="F163" s="1" t="s">
        <v>322</v>
      </c>
      <c r="G163" s="1">
        <v>6985</v>
      </c>
      <c r="H163" s="1">
        <v>6664</v>
      </c>
      <c r="I163" s="1">
        <v>874.6</v>
      </c>
      <c r="J163" s="1">
        <v>6671</v>
      </c>
      <c r="K163" s="1">
        <v>7</v>
      </c>
      <c r="P163" s="9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.6" x14ac:dyDescent="0.3">
      <c r="A164" s="98">
        <v>163</v>
      </c>
      <c r="B164" s="1">
        <v>24</v>
      </c>
      <c r="C164" s="1" t="s">
        <v>384</v>
      </c>
      <c r="D164" s="1" t="s">
        <v>509</v>
      </c>
      <c r="E164" s="1">
        <v>549</v>
      </c>
      <c r="F164" s="1" t="s">
        <v>31</v>
      </c>
      <c r="G164" s="1">
        <v>549</v>
      </c>
      <c r="H164" s="1">
        <v>6664</v>
      </c>
      <c r="I164" s="1">
        <v>445</v>
      </c>
      <c r="J164" s="1">
        <v>6664</v>
      </c>
      <c r="K164" s="1">
        <v>0</v>
      </c>
      <c r="P164" s="9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7.6" x14ac:dyDescent="0.3">
      <c r="A165" s="98">
        <v>164</v>
      </c>
      <c r="B165" s="1">
        <v>24</v>
      </c>
      <c r="C165" s="1" t="s">
        <v>384</v>
      </c>
      <c r="D165" s="1" t="s">
        <v>509</v>
      </c>
      <c r="E165" s="1">
        <v>1197</v>
      </c>
      <c r="F165" s="1" t="s">
        <v>65</v>
      </c>
      <c r="G165" s="1">
        <v>1197</v>
      </c>
      <c r="H165" s="1">
        <v>6664</v>
      </c>
      <c r="I165" s="1">
        <v>961.3</v>
      </c>
      <c r="J165" s="1">
        <v>6664</v>
      </c>
      <c r="K165" s="1">
        <v>0</v>
      </c>
      <c r="P165" s="9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.6" x14ac:dyDescent="0.3">
      <c r="A166" s="98">
        <v>165</v>
      </c>
      <c r="B166" s="1">
        <v>24</v>
      </c>
      <c r="C166" s="1" t="s">
        <v>384</v>
      </c>
      <c r="D166" s="1" t="s">
        <v>509</v>
      </c>
      <c r="E166" s="1">
        <v>1431</v>
      </c>
      <c r="F166" s="1" t="s">
        <v>79</v>
      </c>
      <c r="G166" s="1">
        <v>1431</v>
      </c>
      <c r="H166" s="1">
        <v>6664</v>
      </c>
      <c r="I166" s="1">
        <v>421.5</v>
      </c>
      <c r="J166" s="1">
        <v>6711</v>
      </c>
      <c r="K166" s="1">
        <v>47</v>
      </c>
      <c r="P166" s="9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7.6" x14ac:dyDescent="0.3">
      <c r="A167" s="98">
        <v>166</v>
      </c>
      <c r="B167" s="1">
        <v>24</v>
      </c>
      <c r="C167" s="1" t="s">
        <v>384</v>
      </c>
      <c r="D167" s="1" t="s">
        <v>509</v>
      </c>
      <c r="E167" s="1">
        <v>1782</v>
      </c>
      <c r="F167" s="1" t="s">
        <v>91</v>
      </c>
      <c r="G167" s="1">
        <v>1782</v>
      </c>
      <c r="H167" s="1">
        <v>6664</v>
      </c>
      <c r="I167" s="1">
        <v>100</v>
      </c>
      <c r="J167" s="1">
        <v>6675</v>
      </c>
      <c r="K167" s="1">
        <v>11</v>
      </c>
      <c r="P167" s="9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.6" x14ac:dyDescent="0.3">
      <c r="A168" s="98">
        <v>167</v>
      </c>
      <c r="B168" s="1">
        <v>24</v>
      </c>
      <c r="C168" s="1" t="s">
        <v>384</v>
      </c>
      <c r="D168" s="1" t="s">
        <v>509</v>
      </c>
      <c r="E168" s="1">
        <v>1970</v>
      </c>
      <c r="F168" s="1" t="s">
        <v>102</v>
      </c>
      <c r="G168" s="1">
        <v>1970</v>
      </c>
      <c r="H168" s="1">
        <v>6664</v>
      </c>
      <c r="I168" s="1">
        <v>493.3</v>
      </c>
      <c r="J168" s="1">
        <v>6688</v>
      </c>
      <c r="K168" s="1">
        <v>24</v>
      </c>
      <c r="P168" s="9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7.6" x14ac:dyDescent="0.3">
      <c r="A169" s="98">
        <v>168</v>
      </c>
      <c r="B169" s="1">
        <v>24</v>
      </c>
      <c r="C169" s="1" t="s">
        <v>384</v>
      </c>
      <c r="D169" s="1" t="s">
        <v>509</v>
      </c>
      <c r="E169" s="1">
        <v>2113</v>
      </c>
      <c r="F169" s="1" t="s">
        <v>109</v>
      </c>
      <c r="G169" s="1">
        <v>2113</v>
      </c>
      <c r="H169" s="1">
        <v>6664</v>
      </c>
      <c r="I169" s="1">
        <v>196</v>
      </c>
      <c r="J169" s="1">
        <v>6664</v>
      </c>
      <c r="K169" s="1">
        <v>0</v>
      </c>
      <c r="P169" s="9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7.6" x14ac:dyDescent="0.3">
      <c r="A170" s="98">
        <v>169</v>
      </c>
      <c r="B170" s="1">
        <v>24</v>
      </c>
      <c r="C170" s="1" t="s">
        <v>384</v>
      </c>
      <c r="D170" s="1" t="s">
        <v>509</v>
      </c>
      <c r="E170" s="1">
        <v>3465</v>
      </c>
      <c r="F170" s="1" t="s">
        <v>159</v>
      </c>
      <c r="G170" s="1">
        <v>3465</v>
      </c>
      <c r="H170" s="1">
        <v>6664</v>
      </c>
      <c r="I170" s="1">
        <v>299.89999999999998</v>
      </c>
      <c r="J170" s="1">
        <v>6664</v>
      </c>
      <c r="K170" s="1">
        <v>0</v>
      </c>
      <c r="P170" s="9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7.6" x14ac:dyDescent="0.3">
      <c r="A171" s="98">
        <v>170</v>
      </c>
      <c r="B171" s="1">
        <v>24</v>
      </c>
      <c r="C171" s="1" t="s">
        <v>384</v>
      </c>
      <c r="D171" s="1" t="s">
        <v>509</v>
      </c>
      <c r="E171" s="1">
        <v>3609</v>
      </c>
      <c r="F171" s="1" t="s">
        <v>163</v>
      </c>
      <c r="G171" s="1">
        <v>3609</v>
      </c>
      <c r="H171" s="1">
        <v>6664</v>
      </c>
      <c r="I171" s="1">
        <v>467.1</v>
      </c>
      <c r="J171" s="1">
        <v>6664</v>
      </c>
      <c r="K171" s="1">
        <v>0</v>
      </c>
      <c r="P171" s="9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7.6" x14ac:dyDescent="0.3">
      <c r="A172" s="98">
        <v>171</v>
      </c>
      <c r="B172" s="1">
        <v>24</v>
      </c>
      <c r="C172" s="1" t="s">
        <v>384</v>
      </c>
      <c r="D172" s="1" t="s">
        <v>509</v>
      </c>
      <c r="E172" s="1">
        <v>3978</v>
      </c>
      <c r="F172" s="1" t="s">
        <v>100</v>
      </c>
      <c r="G172" s="1">
        <v>3978</v>
      </c>
      <c r="H172" s="1">
        <v>6664</v>
      </c>
      <c r="I172" s="1">
        <v>534.29999999999995</v>
      </c>
      <c r="J172" s="1">
        <v>6728</v>
      </c>
      <c r="K172" s="1">
        <v>64</v>
      </c>
      <c r="P172" s="9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7.6" x14ac:dyDescent="0.3">
      <c r="A173" s="98">
        <v>172</v>
      </c>
      <c r="B173" s="1">
        <v>24</v>
      </c>
      <c r="C173" s="1" t="s">
        <v>384</v>
      </c>
      <c r="D173" s="1" t="s">
        <v>509</v>
      </c>
      <c r="E173" s="1">
        <v>4527</v>
      </c>
      <c r="F173" s="1" t="s">
        <v>195</v>
      </c>
      <c r="G173" s="1">
        <v>4527</v>
      </c>
      <c r="H173" s="1">
        <v>6664</v>
      </c>
      <c r="I173" s="1">
        <v>632.79999999999995</v>
      </c>
      <c r="J173" s="1">
        <v>6667</v>
      </c>
      <c r="K173" s="1">
        <v>3</v>
      </c>
      <c r="P173" s="9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7.6" x14ac:dyDescent="0.3">
      <c r="A174" s="98">
        <v>173</v>
      </c>
      <c r="B174" s="1">
        <v>24</v>
      </c>
      <c r="C174" s="1" t="s">
        <v>384</v>
      </c>
      <c r="D174" s="1" t="s">
        <v>509</v>
      </c>
      <c r="E174" s="1">
        <v>5463</v>
      </c>
      <c r="F174" s="1" t="s">
        <v>243</v>
      </c>
      <c r="G174" s="1">
        <v>5463</v>
      </c>
      <c r="H174" s="1">
        <v>6664</v>
      </c>
      <c r="I174" s="1">
        <v>1110.3</v>
      </c>
      <c r="J174" s="1">
        <v>6664</v>
      </c>
      <c r="K174" s="1">
        <v>0</v>
      </c>
      <c r="P174" s="9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7.6" x14ac:dyDescent="0.3">
      <c r="A175" s="98">
        <v>174</v>
      </c>
      <c r="B175" s="1">
        <v>24</v>
      </c>
      <c r="C175" s="1" t="s">
        <v>384</v>
      </c>
      <c r="D175" s="1" t="s">
        <v>509</v>
      </c>
      <c r="E175" s="1">
        <v>5976</v>
      </c>
      <c r="F175" s="1" t="s">
        <v>258</v>
      </c>
      <c r="G175" s="1">
        <v>5976</v>
      </c>
      <c r="H175" s="1">
        <v>6664</v>
      </c>
      <c r="I175" s="1">
        <v>1075.7</v>
      </c>
      <c r="J175" s="1">
        <v>6664</v>
      </c>
      <c r="K175" s="1">
        <v>0</v>
      </c>
      <c r="P175" s="9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7.6" x14ac:dyDescent="0.3">
      <c r="A176" s="98">
        <v>175</v>
      </c>
      <c r="B176" s="1">
        <v>24</v>
      </c>
      <c r="C176" s="1" t="s">
        <v>384</v>
      </c>
      <c r="D176" s="1" t="s">
        <v>509</v>
      </c>
      <c r="E176" s="1">
        <v>6097</v>
      </c>
      <c r="F176" s="1" t="s">
        <v>269</v>
      </c>
      <c r="G176" s="1">
        <v>6097</v>
      </c>
      <c r="H176" s="1">
        <v>6664</v>
      </c>
      <c r="I176" s="1">
        <v>197.9</v>
      </c>
      <c r="J176" s="1">
        <v>6664</v>
      </c>
      <c r="K176" s="1">
        <v>0</v>
      </c>
      <c r="P176" s="9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7.6" x14ac:dyDescent="0.3">
      <c r="A177" s="98">
        <v>176</v>
      </c>
      <c r="B177" s="1">
        <v>24</v>
      </c>
      <c r="C177" s="1" t="s">
        <v>384</v>
      </c>
      <c r="D177" s="1" t="s">
        <v>509</v>
      </c>
      <c r="E177" s="1">
        <v>6165</v>
      </c>
      <c r="F177" s="1" t="s">
        <v>279</v>
      </c>
      <c r="G177" s="1">
        <v>6165</v>
      </c>
      <c r="H177" s="1">
        <v>6664</v>
      </c>
      <c r="I177" s="1">
        <v>204.1</v>
      </c>
      <c r="J177" s="1">
        <v>6664</v>
      </c>
      <c r="K177" s="1">
        <v>0</v>
      </c>
      <c r="P177" s="9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.6" x14ac:dyDescent="0.3">
      <c r="A178" s="98">
        <v>177</v>
      </c>
      <c r="B178" s="1">
        <v>24</v>
      </c>
      <c r="C178" s="1" t="s">
        <v>384</v>
      </c>
      <c r="D178" s="1" t="s">
        <v>509</v>
      </c>
      <c r="E178" s="1">
        <v>6651</v>
      </c>
      <c r="F178" s="1" t="s">
        <v>299</v>
      </c>
      <c r="G178" s="1">
        <v>6651</v>
      </c>
      <c r="H178" s="1">
        <v>6664</v>
      </c>
      <c r="I178" s="1">
        <v>304</v>
      </c>
      <c r="J178" s="1">
        <v>6664</v>
      </c>
      <c r="K178" s="1">
        <v>0</v>
      </c>
      <c r="P178" s="9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1.4" x14ac:dyDescent="0.3">
      <c r="A179" s="98">
        <v>178</v>
      </c>
      <c r="B179" s="1">
        <v>99</v>
      </c>
      <c r="C179" s="1" t="s">
        <v>385</v>
      </c>
      <c r="D179" s="1" t="s">
        <v>508</v>
      </c>
      <c r="E179" s="1">
        <v>1863</v>
      </c>
      <c r="F179" s="1" t="s">
        <v>93</v>
      </c>
      <c r="G179" s="1">
        <v>1863</v>
      </c>
      <c r="H179" s="1">
        <v>6664</v>
      </c>
      <c r="I179" s="1">
        <v>10555.8</v>
      </c>
      <c r="J179" s="1">
        <v>6671</v>
      </c>
      <c r="K179" s="1">
        <v>7</v>
      </c>
      <c r="P179" s="9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.6" x14ac:dyDescent="0.3">
      <c r="A180" s="98">
        <v>179</v>
      </c>
      <c r="B180" s="1">
        <v>72</v>
      </c>
      <c r="C180" s="1" t="s">
        <v>386</v>
      </c>
      <c r="D180" s="1" t="s">
        <v>509</v>
      </c>
      <c r="E180" s="1">
        <v>513</v>
      </c>
      <c r="F180" s="1" t="s">
        <v>30</v>
      </c>
      <c r="G180" s="1">
        <v>513</v>
      </c>
      <c r="H180" s="1">
        <v>6664</v>
      </c>
      <c r="I180" s="1">
        <v>328.8</v>
      </c>
      <c r="J180" s="1">
        <v>6664</v>
      </c>
      <c r="K180" s="1">
        <v>0</v>
      </c>
      <c r="P180" s="9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7.6" x14ac:dyDescent="0.3">
      <c r="A181" s="98">
        <v>180</v>
      </c>
      <c r="B181" s="1">
        <v>72</v>
      </c>
      <c r="C181" s="1" t="s">
        <v>386</v>
      </c>
      <c r="D181" s="1" t="s">
        <v>509</v>
      </c>
      <c r="E181" s="1">
        <v>540</v>
      </c>
      <c r="F181" s="1" t="s">
        <v>27</v>
      </c>
      <c r="G181" s="1">
        <v>540</v>
      </c>
      <c r="H181" s="1">
        <v>6664</v>
      </c>
      <c r="I181" s="1">
        <v>555.4</v>
      </c>
      <c r="J181" s="1">
        <v>6745</v>
      </c>
      <c r="K181" s="1">
        <v>81</v>
      </c>
      <c r="P181" s="9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7.6" x14ac:dyDescent="0.3">
      <c r="A182" s="98">
        <v>181</v>
      </c>
      <c r="B182" s="1">
        <v>72</v>
      </c>
      <c r="C182" s="1" t="s">
        <v>386</v>
      </c>
      <c r="D182" s="1" t="s">
        <v>509</v>
      </c>
      <c r="E182" s="1">
        <v>576</v>
      </c>
      <c r="F182" s="1" t="s">
        <v>32</v>
      </c>
      <c r="G182" s="1">
        <v>576</v>
      </c>
      <c r="H182" s="1">
        <v>6664</v>
      </c>
      <c r="I182" s="1">
        <v>531.4</v>
      </c>
      <c r="J182" s="1">
        <v>6668</v>
      </c>
      <c r="K182" s="1">
        <v>4</v>
      </c>
      <c r="P182" s="9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.6" x14ac:dyDescent="0.3">
      <c r="A183" s="98">
        <v>182</v>
      </c>
      <c r="B183" s="1">
        <v>72</v>
      </c>
      <c r="C183" s="1" t="s">
        <v>386</v>
      </c>
      <c r="D183" s="1" t="s">
        <v>509</v>
      </c>
      <c r="E183" s="1">
        <v>609</v>
      </c>
      <c r="F183" s="1" t="s">
        <v>36</v>
      </c>
      <c r="G183" s="1">
        <v>609</v>
      </c>
      <c r="H183" s="1">
        <v>6664</v>
      </c>
      <c r="I183" s="1">
        <v>1514.8</v>
      </c>
      <c r="J183" s="1">
        <v>6729</v>
      </c>
      <c r="K183" s="1">
        <v>65</v>
      </c>
      <c r="P183" s="9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.6" x14ac:dyDescent="0.3">
      <c r="A184" s="98">
        <v>183</v>
      </c>
      <c r="B184" s="1">
        <v>72</v>
      </c>
      <c r="C184" s="1" t="s">
        <v>386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P184" s="9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7.6" x14ac:dyDescent="0.3">
      <c r="A185" s="98">
        <v>184</v>
      </c>
      <c r="B185" s="1">
        <v>72</v>
      </c>
      <c r="C185" s="1" t="s">
        <v>386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P185" s="9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7.6" x14ac:dyDescent="0.3">
      <c r="A186" s="98">
        <v>185</v>
      </c>
      <c r="B186" s="1">
        <v>72</v>
      </c>
      <c r="C186" s="1" t="s">
        <v>386</v>
      </c>
      <c r="D186" s="1" t="s">
        <v>509</v>
      </c>
      <c r="E186" s="1">
        <v>1935</v>
      </c>
      <c r="F186" s="1" t="s">
        <v>293</v>
      </c>
      <c r="G186" s="1">
        <v>6536</v>
      </c>
      <c r="H186" s="1">
        <v>6664</v>
      </c>
      <c r="I186" s="1">
        <v>1102.4000000000001</v>
      </c>
      <c r="J186" s="1">
        <v>6746</v>
      </c>
      <c r="K186" s="1">
        <v>82</v>
      </c>
      <c r="P186" s="9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5.2" x14ac:dyDescent="0.3">
      <c r="A187" s="98">
        <v>186</v>
      </c>
      <c r="B187" s="1">
        <v>72</v>
      </c>
      <c r="C187" s="1" t="s">
        <v>386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P187" s="9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5.2" x14ac:dyDescent="0.3">
      <c r="A188" s="98">
        <v>187</v>
      </c>
      <c r="B188" s="1">
        <v>72</v>
      </c>
      <c r="C188" s="1" t="s">
        <v>386</v>
      </c>
      <c r="D188" s="1" t="s">
        <v>509</v>
      </c>
      <c r="E188" s="1">
        <v>2502</v>
      </c>
      <c r="F188" s="1" t="s">
        <v>122</v>
      </c>
      <c r="G188" s="1">
        <v>2502</v>
      </c>
      <c r="H188" s="1">
        <v>6664</v>
      </c>
      <c r="I188" s="1">
        <v>569.4</v>
      </c>
      <c r="J188" s="1">
        <v>6764</v>
      </c>
      <c r="K188" s="1">
        <v>100</v>
      </c>
      <c r="P188" s="9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7.6" x14ac:dyDescent="0.3">
      <c r="A189" s="98">
        <v>188</v>
      </c>
      <c r="B189" s="1">
        <v>72</v>
      </c>
      <c r="C189" s="1" t="s">
        <v>386</v>
      </c>
      <c r="D189" s="1" t="s">
        <v>509</v>
      </c>
      <c r="E189" s="1">
        <v>2682</v>
      </c>
      <c r="F189" s="1" t="s">
        <v>116</v>
      </c>
      <c r="G189" s="1">
        <v>2682</v>
      </c>
      <c r="H189" s="1">
        <v>6664</v>
      </c>
      <c r="I189" s="1">
        <v>287.3</v>
      </c>
      <c r="J189" s="1">
        <v>6664</v>
      </c>
      <c r="K189" s="1">
        <v>0</v>
      </c>
      <c r="P189" s="9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7.6" x14ac:dyDescent="0.3">
      <c r="A190" s="98">
        <v>189</v>
      </c>
      <c r="B190" s="1">
        <v>72</v>
      </c>
      <c r="C190" s="1" t="s">
        <v>386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P190" s="9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7.6" x14ac:dyDescent="0.3">
      <c r="A191" s="98">
        <v>190</v>
      </c>
      <c r="B191" s="1">
        <v>72</v>
      </c>
      <c r="C191" s="1" t="s">
        <v>386</v>
      </c>
      <c r="D191" s="1" t="s">
        <v>509</v>
      </c>
      <c r="E191" s="1">
        <v>3042</v>
      </c>
      <c r="F191" s="1" t="s">
        <v>142</v>
      </c>
      <c r="G191" s="1">
        <v>3042</v>
      </c>
      <c r="H191" s="1">
        <v>6664</v>
      </c>
      <c r="I191" s="1">
        <v>666</v>
      </c>
      <c r="J191" s="1">
        <v>6839</v>
      </c>
      <c r="K191" s="1">
        <v>175</v>
      </c>
      <c r="P191" s="9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7.6" x14ac:dyDescent="0.3">
      <c r="A192" s="98">
        <v>191</v>
      </c>
      <c r="B192" s="1">
        <v>72</v>
      </c>
      <c r="C192" s="1" t="s">
        <v>386</v>
      </c>
      <c r="D192" s="1" t="s">
        <v>509</v>
      </c>
      <c r="E192" s="1">
        <v>3582</v>
      </c>
      <c r="F192" s="1" t="s">
        <v>99</v>
      </c>
      <c r="G192" s="1">
        <v>1968</v>
      </c>
      <c r="H192" s="1">
        <v>6664</v>
      </c>
      <c r="I192" s="1">
        <v>554.29999999999995</v>
      </c>
      <c r="J192" s="1">
        <v>6748</v>
      </c>
      <c r="K192" s="1">
        <v>84</v>
      </c>
      <c r="P192" s="9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7.6" x14ac:dyDescent="0.3">
      <c r="A193" s="98">
        <v>192</v>
      </c>
      <c r="B193" s="1">
        <v>72</v>
      </c>
      <c r="C193" s="1" t="s">
        <v>386</v>
      </c>
      <c r="D193" s="1" t="s">
        <v>509</v>
      </c>
      <c r="E193" s="1">
        <v>4104</v>
      </c>
      <c r="F193" s="1" t="s">
        <v>181</v>
      </c>
      <c r="G193" s="1">
        <v>4104</v>
      </c>
      <c r="H193" s="1">
        <v>6664</v>
      </c>
      <c r="I193" s="1">
        <v>5435.2</v>
      </c>
      <c r="J193" s="1">
        <v>6705</v>
      </c>
      <c r="K193" s="1">
        <v>41</v>
      </c>
      <c r="P193" s="9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1.4" x14ac:dyDescent="0.3">
      <c r="A194" s="98">
        <v>193</v>
      </c>
      <c r="B194" s="1">
        <v>72</v>
      </c>
      <c r="C194" s="1" t="s">
        <v>386</v>
      </c>
      <c r="D194" s="1" t="s">
        <v>509</v>
      </c>
      <c r="E194" s="1">
        <v>4785</v>
      </c>
      <c r="F194" s="1" t="s">
        <v>216</v>
      </c>
      <c r="G194" s="1">
        <v>4785</v>
      </c>
      <c r="H194" s="1">
        <v>6664</v>
      </c>
      <c r="I194" s="1">
        <v>441.3</v>
      </c>
      <c r="J194" s="1">
        <v>6664</v>
      </c>
      <c r="K194" s="1">
        <v>0</v>
      </c>
      <c r="P194" s="9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1.4" x14ac:dyDescent="0.3">
      <c r="A195" s="98">
        <v>194</v>
      </c>
      <c r="B195" s="1">
        <v>72</v>
      </c>
      <c r="C195" s="1" t="s">
        <v>386</v>
      </c>
      <c r="D195" s="1" t="s">
        <v>509</v>
      </c>
      <c r="E195" s="1">
        <v>6098</v>
      </c>
      <c r="F195" s="1" t="s">
        <v>270</v>
      </c>
      <c r="G195" s="1">
        <v>6098</v>
      </c>
      <c r="H195" s="1">
        <v>6664</v>
      </c>
      <c r="I195" s="1">
        <v>1565</v>
      </c>
      <c r="J195" s="1">
        <v>6684</v>
      </c>
      <c r="K195" s="1">
        <v>20</v>
      </c>
      <c r="P195" s="9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1.4" x14ac:dyDescent="0.3">
      <c r="A196" s="98">
        <v>195</v>
      </c>
      <c r="B196" s="1">
        <v>72</v>
      </c>
      <c r="C196" s="1" t="s">
        <v>386</v>
      </c>
      <c r="D196" s="1" t="s">
        <v>509</v>
      </c>
      <c r="E196" s="1">
        <v>6660</v>
      </c>
      <c r="F196" s="1" t="s">
        <v>300</v>
      </c>
      <c r="G196" s="1">
        <v>6660</v>
      </c>
      <c r="H196" s="1">
        <v>6664</v>
      </c>
      <c r="I196" s="1">
        <v>1534.5</v>
      </c>
      <c r="J196" s="1">
        <v>6664</v>
      </c>
      <c r="K196" s="1">
        <v>0</v>
      </c>
      <c r="P196" s="9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7.6" x14ac:dyDescent="0.3">
      <c r="A197" s="98">
        <v>196</v>
      </c>
      <c r="B197" s="1">
        <v>72</v>
      </c>
      <c r="C197" s="1" t="s">
        <v>386</v>
      </c>
      <c r="D197" s="1" t="s">
        <v>509</v>
      </c>
      <c r="E197" s="1">
        <v>6795</v>
      </c>
      <c r="F197" s="1" t="s">
        <v>305</v>
      </c>
      <c r="G197" s="1">
        <v>6795</v>
      </c>
      <c r="H197" s="1">
        <v>6664</v>
      </c>
      <c r="I197" s="1">
        <v>10834.9</v>
      </c>
      <c r="J197" s="1">
        <v>6664</v>
      </c>
      <c r="K197" s="1">
        <v>0</v>
      </c>
      <c r="P197" s="9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7.6" x14ac:dyDescent="0.3">
      <c r="A198" s="98">
        <v>197</v>
      </c>
      <c r="B198" s="1">
        <v>72</v>
      </c>
      <c r="C198" s="1" t="s">
        <v>386</v>
      </c>
      <c r="D198" s="1" t="s">
        <v>509</v>
      </c>
      <c r="E198" s="1">
        <v>6985</v>
      </c>
      <c r="F198" s="1" t="s">
        <v>322</v>
      </c>
      <c r="G198" s="1">
        <v>6985</v>
      </c>
      <c r="H198" s="1">
        <v>6664</v>
      </c>
      <c r="I198" s="1">
        <v>874.6</v>
      </c>
      <c r="J198" s="1">
        <v>6671</v>
      </c>
      <c r="K198" s="1">
        <v>7</v>
      </c>
      <c r="P198" s="9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1.4" x14ac:dyDescent="0.3">
      <c r="A199" s="98">
        <v>198</v>
      </c>
      <c r="B199" s="1">
        <v>40</v>
      </c>
      <c r="C199" s="1" t="s">
        <v>387</v>
      </c>
      <c r="D199" s="1" t="s">
        <v>508</v>
      </c>
      <c r="E199" s="1">
        <v>1576</v>
      </c>
      <c r="F199" s="1" t="s">
        <v>82</v>
      </c>
      <c r="G199" s="1">
        <v>1576</v>
      </c>
      <c r="H199" s="1">
        <v>6664</v>
      </c>
      <c r="I199" s="1">
        <v>2690.2</v>
      </c>
      <c r="J199" s="1">
        <v>6664</v>
      </c>
      <c r="K199" s="1">
        <v>0</v>
      </c>
      <c r="P199" s="9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7.6" x14ac:dyDescent="0.3">
      <c r="A200" s="98">
        <v>199</v>
      </c>
      <c r="B200" s="1">
        <v>40</v>
      </c>
      <c r="C200" s="1" t="s">
        <v>387</v>
      </c>
      <c r="D200" s="1" t="s">
        <v>508</v>
      </c>
      <c r="E200" s="1">
        <v>3231</v>
      </c>
      <c r="F200" s="1" t="s">
        <v>153</v>
      </c>
      <c r="G200" s="1">
        <v>3231</v>
      </c>
      <c r="H200" s="1">
        <v>6664</v>
      </c>
      <c r="I200" s="1">
        <v>6894.2</v>
      </c>
      <c r="J200" s="1">
        <v>6664</v>
      </c>
      <c r="K200" s="1">
        <v>0</v>
      </c>
      <c r="P200" s="9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7.6" x14ac:dyDescent="0.3">
      <c r="A201" s="98">
        <v>200</v>
      </c>
      <c r="B201" s="1">
        <v>40</v>
      </c>
      <c r="C201" s="1" t="s">
        <v>387</v>
      </c>
      <c r="D201" s="1" t="s">
        <v>508</v>
      </c>
      <c r="E201" s="1">
        <v>6579</v>
      </c>
      <c r="F201" s="1" t="s">
        <v>295</v>
      </c>
      <c r="G201" s="1">
        <v>6579</v>
      </c>
      <c r="H201" s="1">
        <v>6664</v>
      </c>
      <c r="I201" s="1">
        <v>3397.6</v>
      </c>
      <c r="J201" s="1">
        <v>6664</v>
      </c>
      <c r="K201" s="1">
        <v>0</v>
      </c>
      <c r="P201" s="9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1.4" x14ac:dyDescent="0.3">
      <c r="A202" s="98">
        <v>201</v>
      </c>
      <c r="B202" s="1">
        <v>40</v>
      </c>
      <c r="C202" s="1" t="s">
        <v>387</v>
      </c>
      <c r="D202" s="1" t="s">
        <v>508</v>
      </c>
      <c r="E202" s="1">
        <v>6957</v>
      </c>
      <c r="F202" s="1" t="s">
        <v>316</v>
      </c>
      <c r="G202" s="1">
        <v>6957</v>
      </c>
      <c r="H202" s="1">
        <v>6664</v>
      </c>
      <c r="I202" s="1">
        <v>8968.9</v>
      </c>
      <c r="J202" s="1">
        <v>6664</v>
      </c>
      <c r="K202" s="1">
        <v>0</v>
      </c>
      <c r="P202" s="9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7.6" x14ac:dyDescent="0.3">
      <c r="A203" s="98">
        <v>202</v>
      </c>
      <c r="B203" s="1">
        <v>27</v>
      </c>
      <c r="C203" s="1" t="s">
        <v>388</v>
      </c>
      <c r="D203" s="1" t="s">
        <v>509</v>
      </c>
      <c r="E203" s="1">
        <v>1093</v>
      </c>
      <c r="F203" s="1" t="s">
        <v>57</v>
      </c>
      <c r="G203" s="1">
        <v>1093</v>
      </c>
      <c r="H203" s="1">
        <v>6664</v>
      </c>
      <c r="I203" s="1">
        <v>650.79999999999995</v>
      </c>
      <c r="J203" s="1">
        <v>6664</v>
      </c>
      <c r="K203" s="1">
        <v>0</v>
      </c>
      <c r="P203" s="9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7.6" x14ac:dyDescent="0.3">
      <c r="A204" s="98">
        <v>203</v>
      </c>
      <c r="B204" s="1">
        <v>27</v>
      </c>
      <c r="C204" s="1" t="s">
        <v>388</v>
      </c>
      <c r="D204" s="1" t="s">
        <v>509</v>
      </c>
      <c r="E204" s="1">
        <v>1107</v>
      </c>
      <c r="F204" s="1" t="s">
        <v>61</v>
      </c>
      <c r="G204" s="1">
        <v>1107</v>
      </c>
      <c r="H204" s="1">
        <v>6664</v>
      </c>
      <c r="I204" s="1">
        <v>1281.5999999999999</v>
      </c>
      <c r="J204" s="1">
        <v>6664</v>
      </c>
      <c r="K204" s="1">
        <v>0</v>
      </c>
      <c r="P204" s="9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7.6" x14ac:dyDescent="0.3">
      <c r="A205" s="98">
        <v>204</v>
      </c>
      <c r="B205" s="1">
        <v>27</v>
      </c>
      <c r="C205" s="1" t="s">
        <v>388</v>
      </c>
      <c r="D205" s="1" t="s">
        <v>509</v>
      </c>
      <c r="E205" s="1">
        <v>1211</v>
      </c>
      <c r="F205" s="1" t="s">
        <v>67</v>
      </c>
      <c r="G205" s="1">
        <v>1211</v>
      </c>
      <c r="H205" s="1">
        <v>6664</v>
      </c>
      <c r="I205" s="1">
        <v>1417.1</v>
      </c>
      <c r="J205" s="1">
        <v>6664</v>
      </c>
      <c r="K205" s="1">
        <v>0</v>
      </c>
      <c r="P205" s="9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7.6" x14ac:dyDescent="0.3">
      <c r="A206" s="98">
        <v>205</v>
      </c>
      <c r="B206" s="1">
        <v>27</v>
      </c>
      <c r="C206" s="1" t="s">
        <v>388</v>
      </c>
      <c r="D206" s="1" t="s">
        <v>509</v>
      </c>
      <c r="E206" s="1">
        <v>1970</v>
      </c>
      <c r="F206" s="1" t="s">
        <v>102</v>
      </c>
      <c r="G206" s="1">
        <v>1970</v>
      </c>
      <c r="H206" s="1">
        <v>6664</v>
      </c>
      <c r="I206" s="1">
        <v>493.3</v>
      </c>
      <c r="J206" s="1">
        <v>6688</v>
      </c>
      <c r="K206" s="1">
        <v>24</v>
      </c>
      <c r="P206" s="9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.6" x14ac:dyDescent="0.3">
      <c r="A207" s="98">
        <v>206</v>
      </c>
      <c r="B207" s="1">
        <v>27</v>
      </c>
      <c r="C207" s="1" t="s">
        <v>388</v>
      </c>
      <c r="D207" s="1" t="s">
        <v>509</v>
      </c>
      <c r="E207" s="1">
        <v>3119</v>
      </c>
      <c r="F207" s="1" t="s">
        <v>147</v>
      </c>
      <c r="G207" s="1">
        <v>3119</v>
      </c>
      <c r="H207" s="1">
        <v>6664</v>
      </c>
      <c r="I207" s="1">
        <v>888.4</v>
      </c>
      <c r="J207" s="1">
        <v>6664</v>
      </c>
      <c r="K207" s="1">
        <v>0</v>
      </c>
      <c r="P207" s="9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7.6" x14ac:dyDescent="0.3">
      <c r="A208" s="98">
        <v>207</v>
      </c>
      <c r="B208" s="1">
        <v>27</v>
      </c>
      <c r="C208" s="1" t="s">
        <v>388</v>
      </c>
      <c r="D208" s="1" t="s">
        <v>509</v>
      </c>
      <c r="E208" s="1">
        <v>3465</v>
      </c>
      <c r="F208" s="1" t="s">
        <v>159</v>
      </c>
      <c r="G208" s="1">
        <v>3465</v>
      </c>
      <c r="H208" s="1">
        <v>6664</v>
      </c>
      <c r="I208" s="1">
        <v>299.89999999999998</v>
      </c>
      <c r="J208" s="1">
        <v>6664</v>
      </c>
      <c r="K208" s="1">
        <v>0</v>
      </c>
      <c r="P208" s="9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7.6" x14ac:dyDescent="0.3">
      <c r="A209" s="98">
        <v>208</v>
      </c>
      <c r="B209" s="1">
        <v>27</v>
      </c>
      <c r="C209" s="1" t="s">
        <v>388</v>
      </c>
      <c r="D209" s="1" t="s">
        <v>509</v>
      </c>
      <c r="E209" s="1">
        <v>4505</v>
      </c>
      <c r="F209" s="1" t="s">
        <v>192</v>
      </c>
      <c r="G209" s="1">
        <v>4505</v>
      </c>
      <c r="H209" s="1">
        <v>6664</v>
      </c>
      <c r="I209" s="1">
        <v>258.3</v>
      </c>
      <c r="J209" s="1">
        <v>6738</v>
      </c>
      <c r="K209" s="1">
        <v>74</v>
      </c>
      <c r="P209" s="9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7.6" x14ac:dyDescent="0.3">
      <c r="A210" s="98">
        <v>209</v>
      </c>
      <c r="B210" s="1">
        <v>27</v>
      </c>
      <c r="C210" s="1" t="s">
        <v>388</v>
      </c>
      <c r="D210" s="1" t="s">
        <v>509</v>
      </c>
      <c r="E210" s="1">
        <v>4527</v>
      </c>
      <c r="F210" s="1" t="s">
        <v>195</v>
      </c>
      <c r="G210" s="1">
        <v>4527</v>
      </c>
      <c r="H210" s="1">
        <v>6664</v>
      </c>
      <c r="I210" s="1">
        <v>632.79999999999995</v>
      </c>
      <c r="J210" s="1">
        <v>6667</v>
      </c>
      <c r="K210" s="1">
        <v>3</v>
      </c>
      <c r="P210" s="9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7.6" x14ac:dyDescent="0.3">
      <c r="A211" s="98">
        <v>210</v>
      </c>
      <c r="B211" s="1">
        <v>27</v>
      </c>
      <c r="C211" s="1" t="s">
        <v>388</v>
      </c>
      <c r="D211" s="1" t="s">
        <v>509</v>
      </c>
      <c r="E211" s="1">
        <v>4572</v>
      </c>
      <c r="F211" s="1" t="s">
        <v>198</v>
      </c>
      <c r="G211" s="1">
        <v>4572</v>
      </c>
      <c r="H211" s="1">
        <v>6664</v>
      </c>
      <c r="I211" s="1">
        <v>264.39999999999998</v>
      </c>
      <c r="J211" s="1">
        <v>6664</v>
      </c>
      <c r="K211" s="1">
        <v>0</v>
      </c>
      <c r="P211" s="9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.6" x14ac:dyDescent="0.3">
      <c r="A212" s="98">
        <v>211</v>
      </c>
      <c r="B212" s="1">
        <v>27</v>
      </c>
      <c r="C212" s="1" t="s">
        <v>388</v>
      </c>
      <c r="D212" s="1" t="s">
        <v>509</v>
      </c>
      <c r="E212" s="1">
        <v>5895</v>
      </c>
      <c r="F212" s="1" t="s">
        <v>256</v>
      </c>
      <c r="G212" s="1">
        <v>5895</v>
      </c>
      <c r="H212" s="1">
        <v>6664</v>
      </c>
      <c r="I212" s="1">
        <v>299.60000000000002</v>
      </c>
      <c r="J212" s="1">
        <v>6664</v>
      </c>
      <c r="K212" s="1">
        <v>0</v>
      </c>
      <c r="P212" s="9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41.4" x14ac:dyDescent="0.3">
      <c r="A213" s="98">
        <v>212</v>
      </c>
      <c r="B213" s="1">
        <v>27</v>
      </c>
      <c r="C213" s="1" t="s">
        <v>388</v>
      </c>
      <c r="D213" s="1" t="s">
        <v>509</v>
      </c>
      <c r="E213" s="1">
        <v>6094</v>
      </c>
      <c r="F213" s="1" t="s">
        <v>273</v>
      </c>
      <c r="G213" s="1">
        <v>6094</v>
      </c>
      <c r="H213" s="1">
        <v>6664</v>
      </c>
      <c r="I213" s="1">
        <v>581.70000000000005</v>
      </c>
      <c r="J213" s="1">
        <v>6664</v>
      </c>
      <c r="K213" s="1">
        <v>0</v>
      </c>
      <c r="P213" s="9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7.6" x14ac:dyDescent="0.3">
      <c r="A214" s="98">
        <v>213</v>
      </c>
      <c r="B214" s="1">
        <v>27</v>
      </c>
      <c r="C214" s="1" t="s">
        <v>388</v>
      </c>
      <c r="D214" s="1" t="s">
        <v>509</v>
      </c>
      <c r="E214" s="1">
        <v>6854</v>
      </c>
      <c r="F214" s="1" t="s">
        <v>308</v>
      </c>
      <c r="G214" s="1">
        <v>6854</v>
      </c>
      <c r="H214" s="1">
        <v>6664</v>
      </c>
      <c r="I214" s="1">
        <v>573</v>
      </c>
      <c r="J214" s="1">
        <v>6687</v>
      </c>
      <c r="K214" s="1">
        <v>23</v>
      </c>
      <c r="P214" s="9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55.2" x14ac:dyDescent="0.3">
      <c r="A215" s="98">
        <v>214</v>
      </c>
      <c r="B215" s="1">
        <v>32</v>
      </c>
      <c r="C215" s="1" t="s">
        <v>389</v>
      </c>
      <c r="D215" s="1" t="s">
        <v>508</v>
      </c>
      <c r="E215" s="1">
        <v>1737</v>
      </c>
      <c r="F215" s="1" t="s">
        <v>90</v>
      </c>
      <c r="G215" s="1">
        <v>1737</v>
      </c>
      <c r="H215" s="1">
        <v>6664</v>
      </c>
      <c r="I215" s="1">
        <v>32979.199999999997</v>
      </c>
      <c r="J215" s="1">
        <v>6732</v>
      </c>
      <c r="K215" s="1">
        <v>68</v>
      </c>
      <c r="P215" s="9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41.4" x14ac:dyDescent="0.3">
      <c r="A216" s="98">
        <v>215</v>
      </c>
      <c r="B216" s="1">
        <v>32</v>
      </c>
      <c r="C216" s="1" t="s">
        <v>389</v>
      </c>
      <c r="D216" s="1" t="s">
        <v>508</v>
      </c>
      <c r="E216" s="1">
        <v>5805</v>
      </c>
      <c r="F216" s="1" t="s">
        <v>252</v>
      </c>
      <c r="G216" s="1">
        <v>5805</v>
      </c>
      <c r="H216" s="1">
        <v>6664</v>
      </c>
      <c r="I216" s="1">
        <v>1122.9000000000001</v>
      </c>
      <c r="J216" s="1">
        <v>6732</v>
      </c>
      <c r="K216" s="1">
        <v>68</v>
      </c>
      <c r="P216" s="9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7.6" x14ac:dyDescent="0.3">
      <c r="A217" s="98">
        <v>216</v>
      </c>
      <c r="B217" s="1">
        <v>81</v>
      </c>
      <c r="C217" s="1" t="s">
        <v>390</v>
      </c>
      <c r="D217" s="1" t="s">
        <v>508</v>
      </c>
      <c r="E217" s="1">
        <v>977</v>
      </c>
      <c r="F217" s="1" t="s">
        <v>48</v>
      </c>
      <c r="G217" s="1">
        <v>977</v>
      </c>
      <c r="H217" s="1">
        <v>6664</v>
      </c>
      <c r="I217" s="1">
        <v>567.9</v>
      </c>
      <c r="J217" s="1">
        <v>6664</v>
      </c>
      <c r="K217" s="1">
        <v>0</v>
      </c>
      <c r="P217" s="9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7.6" x14ac:dyDescent="0.3">
      <c r="A218" s="98">
        <v>217</v>
      </c>
      <c r="B218" s="1">
        <v>81</v>
      </c>
      <c r="C218" s="1" t="s">
        <v>390</v>
      </c>
      <c r="D218" s="1" t="s">
        <v>508</v>
      </c>
      <c r="E218" s="1">
        <v>5049</v>
      </c>
      <c r="F218" s="1" t="s">
        <v>231</v>
      </c>
      <c r="G218" s="1">
        <v>5049</v>
      </c>
      <c r="H218" s="1">
        <v>6664</v>
      </c>
      <c r="I218" s="1">
        <v>4643.2</v>
      </c>
      <c r="J218" s="1">
        <v>6664</v>
      </c>
      <c r="K218" s="1">
        <v>0</v>
      </c>
      <c r="P218" s="9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7.6" x14ac:dyDescent="0.3">
      <c r="A219" s="98">
        <v>218</v>
      </c>
      <c r="B219" s="1">
        <v>81</v>
      </c>
      <c r="C219" s="1" t="s">
        <v>390</v>
      </c>
      <c r="D219" s="1" t="s">
        <v>508</v>
      </c>
      <c r="E219" s="1">
        <v>5163</v>
      </c>
      <c r="F219" s="1" t="s">
        <v>235</v>
      </c>
      <c r="G219" s="1">
        <v>5163</v>
      </c>
      <c r="H219" s="1">
        <v>6664</v>
      </c>
      <c r="I219" s="1">
        <v>615.5</v>
      </c>
      <c r="J219" s="1">
        <v>6664</v>
      </c>
      <c r="K219" s="1">
        <v>0</v>
      </c>
      <c r="P219" s="9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7.6" x14ac:dyDescent="0.3">
      <c r="A220" s="98">
        <v>219</v>
      </c>
      <c r="B220" s="1">
        <v>7</v>
      </c>
      <c r="C220" s="1" t="s">
        <v>391</v>
      </c>
      <c r="D220" s="1" t="s">
        <v>509</v>
      </c>
      <c r="E220" s="1">
        <v>126</v>
      </c>
      <c r="F220" s="1" t="s">
        <v>15</v>
      </c>
      <c r="G220" s="1">
        <v>126</v>
      </c>
      <c r="H220" s="1">
        <v>6664</v>
      </c>
      <c r="I220" s="1">
        <v>1327.9</v>
      </c>
      <c r="J220" s="1">
        <v>6697</v>
      </c>
      <c r="K220" s="1">
        <v>33</v>
      </c>
      <c r="P220" s="9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7.6" x14ac:dyDescent="0.3">
      <c r="A221" s="98">
        <v>220</v>
      </c>
      <c r="B221" s="1">
        <v>7</v>
      </c>
      <c r="C221" s="1" t="s">
        <v>391</v>
      </c>
      <c r="D221" s="1" t="s">
        <v>509</v>
      </c>
      <c r="E221" s="1">
        <v>333</v>
      </c>
      <c r="F221" s="1" t="s">
        <v>217</v>
      </c>
      <c r="G221" s="1">
        <v>333</v>
      </c>
      <c r="H221" s="1">
        <v>6664</v>
      </c>
      <c r="I221" s="1">
        <v>421.1</v>
      </c>
      <c r="J221" s="1">
        <v>6734</v>
      </c>
      <c r="K221" s="1">
        <v>70</v>
      </c>
      <c r="P221" s="9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7.6" x14ac:dyDescent="0.3">
      <c r="A222" s="98">
        <v>221</v>
      </c>
      <c r="B222" s="1">
        <v>7</v>
      </c>
      <c r="C222" s="1" t="s">
        <v>391</v>
      </c>
      <c r="D222" s="1" t="s">
        <v>509</v>
      </c>
      <c r="E222" s="1">
        <v>873</v>
      </c>
      <c r="F222" s="1" t="s">
        <v>210</v>
      </c>
      <c r="G222" s="1">
        <v>873</v>
      </c>
      <c r="H222" s="1">
        <v>6664</v>
      </c>
      <c r="I222" s="1">
        <v>476.5</v>
      </c>
      <c r="J222" s="1">
        <v>6773</v>
      </c>
      <c r="K222" s="1">
        <v>109</v>
      </c>
      <c r="P222" s="9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41.4" x14ac:dyDescent="0.3">
      <c r="A223" s="98">
        <v>222</v>
      </c>
      <c r="B223" s="1">
        <v>7</v>
      </c>
      <c r="C223" s="1" t="s">
        <v>391</v>
      </c>
      <c r="D223" s="1" t="s">
        <v>509</v>
      </c>
      <c r="E223" s="1">
        <v>2124</v>
      </c>
      <c r="F223" s="1" t="s">
        <v>110</v>
      </c>
      <c r="G223" s="1">
        <v>2124</v>
      </c>
      <c r="H223" s="1">
        <v>6664</v>
      </c>
      <c r="I223" s="1">
        <v>1376.9</v>
      </c>
      <c r="J223" s="1">
        <v>6682</v>
      </c>
      <c r="K223" s="1">
        <v>18</v>
      </c>
      <c r="P223" s="9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7.6" x14ac:dyDescent="0.3">
      <c r="A224" s="98">
        <v>223</v>
      </c>
      <c r="B224" s="1">
        <v>7</v>
      </c>
      <c r="C224" s="1" t="s">
        <v>391</v>
      </c>
      <c r="D224" s="1" t="s">
        <v>509</v>
      </c>
      <c r="E224" s="1">
        <v>2295</v>
      </c>
      <c r="F224" s="1" t="s">
        <v>112</v>
      </c>
      <c r="G224" s="1">
        <v>2295</v>
      </c>
      <c r="H224" s="1">
        <v>6664</v>
      </c>
      <c r="I224" s="1">
        <v>1105.3</v>
      </c>
      <c r="J224" s="1">
        <v>6671</v>
      </c>
      <c r="K224" s="1">
        <v>7</v>
      </c>
      <c r="P224" s="9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41.4" x14ac:dyDescent="0.3">
      <c r="A225" s="98">
        <v>224</v>
      </c>
      <c r="B225" s="1">
        <v>7</v>
      </c>
      <c r="C225" s="1" t="s">
        <v>391</v>
      </c>
      <c r="D225" s="1" t="s">
        <v>509</v>
      </c>
      <c r="E225" s="1">
        <v>2556</v>
      </c>
      <c r="F225" s="1" t="s">
        <v>125</v>
      </c>
      <c r="G225" s="1">
        <v>2556</v>
      </c>
      <c r="H225" s="1">
        <v>6664</v>
      </c>
      <c r="I225" s="1">
        <v>376</v>
      </c>
      <c r="J225" s="1">
        <v>6679</v>
      </c>
      <c r="K225" s="1">
        <v>15</v>
      </c>
      <c r="P225" s="9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.6" x14ac:dyDescent="0.3">
      <c r="A226" s="98">
        <v>225</v>
      </c>
      <c r="B226" s="1">
        <v>7</v>
      </c>
      <c r="C226" s="1" t="s">
        <v>391</v>
      </c>
      <c r="D226" s="1" t="s">
        <v>509</v>
      </c>
      <c r="E226" s="1">
        <v>3420</v>
      </c>
      <c r="F226" s="1" t="s">
        <v>158</v>
      </c>
      <c r="G226" s="1">
        <v>3420</v>
      </c>
      <c r="H226" s="1">
        <v>6664</v>
      </c>
      <c r="I226" s="1">
        <v>615</v>
      </c>
      <c r="J226" s="1">
        <v>6664</v>
      </c>
      <c r="K226" s="1">
        <v>0</v>
      </c>
      <c r="P226" s="9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.6" x14ac:dyDescent="0.3">
      <c r="A227" s="98">
        <v>226</v>
      </c>
      <c r="B227" s="1">
        <v>7</v>
      </c>
      <c r="C227" s="1" t="s">
        <v>391</v>
      </c>
      <c r="D227" s="1" t="s">
        <v>509</v>
      </c>
      <c r="E227" s="1">
        <v>4778</v>
      </c>
      <c r="F227" s="1" t="s">
        <v>211</v>
      </c>
      <c r="G227" s="1">
        <v>4778</v>
      </c>
      <c r="H227" s="1">
        <v>6664</v>
      </c>
      <c r="I227" s="1">
        <v>261.60000000000002</v>
      </c>
      <c r="J227" s="1">
        <v>6701</v>
      </c>
      <c r="K227" s="1">
        <v>37</v>
      </c>
      <c r="P227" s="9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.6" x14ac:dyDescent="0.3">
      <c r="A228" s="98">
        <v>227</v>
      </c>
      <c r="B228" s="1">
        <v>50</v>
      </c>
      <c r="C228" s="1" t="s">
        <v>392</v>
      </c>
      <c r="D228" s="1" t="s">
        <v>509</v>
      </c>
      <c r="E228" s="1">
        <v>9</v>
      </c>
      <c r="F228" s="1" t="s">
        <v>7</v>
      </c>
      <c r="G228" s="1">
        <v>9</v>
      </c>
      <c r="H228" s="1">
        <v>6664</v>
      </c>
      <c r="I228" s="1">
        <v>622.70000000000005</v>
      </c>
      <c r="J228" s="1">
        <v>6774</v>
      </c>
      <c r="K228" s="1">
        <v>110</v>
      </c>
      <c r="P228" s="9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.6" x14ac:dyDescent="0.3">
      <c r="A229" s="98">
        <v>228</v>
      </c>
      <c r="B229" s="1">
        <v>50</v>
      </c>
      <c r="C229" s="1" t="s">
        <v>392</v>
      </c>
      <c r="D229" s="1" t="s">
        <v>509</v>
      </c>
      <c r="E229" s="1">
        <v>108</v>
      </c>
      <c r="F229" s="1" t="s">
        <v>14</v>
      </c>
      <c r="G229" s="1">
        <v>108</v>
      </c>
      <c r="H229" s="1">
        <v>6664</v>
      </c>
      <c r="I229" s="1">
        <v>281.5</v>
      </c>
      <c r="J229" s="1">
        <v>6664</v>
      </c>
      <c r="K229" s="1">
        <v>0</v>
      </c>
      <c r="P229" s="9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.6" x14ac:dyDescent="0.3">
      <c r="A230" s="98">
        <v>229</v>
      </c>
      <c r="B230" s="1">
        <v>50</v>
      </c>
      <c r="C230" s="1" t="s">
        <v>392</v>
      </c>
      <c r="D230" s="1" t="s">
        <v>509</v>
      </c>
      <c r="E230" s="1">
        <v>153</v>
      </c>
      <c r="F230" s="1" t="s">
        <v>207</v>
      </c>
      <c r="G230" s="1">
        <v>153</v>
      </c>
      <c r="H230" s="1">
        <v>6664</v>
      </c>
      <c r="I230" s="1">
        <v>592</v>
      </c>
      <c r="J230" s="1">
        <v>6751</v>
      </c>
      <c r="K230" s="1">
        <v>87</v>
      </c>
      <c r="P230" s="9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5.2" x14ac:dyDescent="0.3">
      <c r="A231" s="98">
        <v>230</v>
      </c>
      <c r="B231" s="1">
        <v>50</v>
      </c>
      <c r="C231" s="1" t="s">
        <v>392</v>
      </c>
      <c r="D231" s="1" t="s">
        <v>509</v>
      </c>
      <c r="E231" s="1">
        <v>279</v>
      </c>
      <c r="F231" s="1" t="s">
        <v>22</v>
      </c>
      <c r="G231" s="1">
        <v>279</v>
      </c>
      <c r="H231" s="1">
        <v>6664</v>
      </c>
      <c r="I231" s="1">
        <v>847.2</v>
      </c>
      <c r="J231" s="1">
        <v>6664</v>
      </c>
      <c r="K231" s="1">
        <v>0</v>
      </c>
      <c r="P231" s="9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.6" x14ac:dyDescent="0.3">
      <c r="A232" s="98">
        <v>231</v>
      </c>
      <c r="B232" s="1">
        <v>50</v>
      </c>
      <c r="C232" s="1" t="s">
        <v>392</v>
      </c>
      <c r="D232" s="1" t="s">
        <v>509</v>
      </c>
      <c r="E232" s="1">
        <v>540</v>
      </c>
      <c r="F232" s="1" t="s">
        <v>27</v>
      </c>
      <c r="G232" s="1">
        <v>540</v>
      </c>
      <c r="H232" s="1">
        <v>6664</v>
      </c>
      <c r="I232" s="1">
        <v>555.4</v>
      </c>
      <c r="J232" s="1">
        <v>6745</v>
      </c>
      <c r="K232" s="1">
        <v>81</v>
      </c>
      <c r="P232" s="9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.6" x14ac:dyDescent="0.3">
      <c r="A233" s="98">
        <v>232</v>
      </c>
      <c r="B233" s="1">
        <v>50</v>
      </c>
      <c r="C233" s="1" t="s">
        <v>392</v>
      </c>
      <c r="D233" s="1" t="s">
        <v>509</v>
      </c>
      <c r="E233" s="1">
        <v>1215</v>
      </c>
      <c r="F233" s="1" t="s">
        <v>68</v>
      </c>
      <c r="G233" s="1">
        <v>1215</v>
      </c>
      <c r="H233" s="1">
        <v>6664</v>
      </c>
      <c r="I233" s="1">
        <v>326</v>
      </c>
      <c r="J233" s="1">
        <v>6664</v>
      </c>
      <c r="K233" s="1">
        <v>0</v>
      </c>
      <c r="P233" s="9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41.4" x14ac:dyDescent="0.3">
      <c r="A234" s="98">
        <v>233</v>
      </c>
      <c r="B234" s="1">
        <v>50</v>
      </c>
      <c r="C234" s="1" t="s">
        <v>392</v>
      </c>
      <c r="D234" s="1" t="s">
        <v>509</v>
      </c>
      <c r="E234" s="1">
        <v>1791</v>
      </c>
      <c r="F234" s="1" t="s">
        <v>92</v>
      </c>
      <c r="G234" s="1">
        <v>1791</v>
      </c>
      <c r="H234" s="1">
        <v>6664</v>
      </c>
      <c r="I234" s="1">
        <v>885.2</v>
      </c>
      <c r="J234" s="1">
        <v>6664</v>
      </c>
      <c r="K234" s="1">
        <v>0</v>
      </c>
      <c r="P234" s="9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5.2" x14ac:dyDescent="0.3">
      <c r="A235" s="98">
        <v>234</v>
      </c>
      <c r="B235" s="1">
        <v>50</v>
      </c>
      <c r="C235" s="1" t="s">
        <v>392</v>
      </c>
      <c r="D235" s="1" t="s">
        <v>509</v>
      </c>
      <c r="E235" s="1">
        <v>2007</v>
      </c>
      <c r="F235" s="1" t="s">
        <v>106</v>
      </c>
      <c r="G235" s="1">
        <v>2007</v>
      </c>
      <c r="H235" s="1">
        <v>6664</v>
      </c>
      <c r="I235" s="1">
        <v>634</v>
      </c>
      <c r="J235" s="1">
        <v>6664</v>
      </c>
      <c r="K235" s="1">
        <v>0</v>
      </c>
      <c r="P235" s="9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5.2" x14ac:dyDescent="0.3">
      <c r="A236" s="98">
        <v>235</v>
      </c>
      <c r="B236" s="1">
        <v>50</v>
      </c>
      <c r="C236" s="1" t="s">
        <v>392</v>
      </c>
      <c r="D236" s="1" t="s">
        <v>509</v>
      </c>
      <c r="E236" s="1">
        <v>2502</v>
      </c>
      <c r="F236" s="1" t="s">
        <v>122</v>
      </c>
      <c r="G236" s="1">
        <v>2502</v>
      </c>
      <c r="H236" s="1">
        <v>6664</v>
      </c>
      <c r="I236" s="1">
        <v>569.4</v>
      </c>
      <c r="J236" s="1">
        <v>6764</v>
      </c>
      <c r="K236" s="1">
        <v>100</v>
      </c>
      <c r="P236" s="9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.6" x14ac:dyDescent="0.3">
      <c r="A237" s="98">
        <v>236</v>
      </c>
      <c r="B237" s="1">
        <v>50</v>
      </c>
      <c r="C237" s="1" t="s">
        <v>392</v>
      </c>
      <c r="D237" s="1" t="s">
        <v>509</v>
      </c>
      <c r="E237" s="1">
        <v>2727</v>
      </c>
      <c r="F237" s="1" t="s">
        <v>129</v>
      </c>
      <c r="G237" s="1">
        <v>2727</v>
      </c>
      <c r="H237" s="1">
        <v>6664</v>
      </c>
      <c r="I237" s="1">
        <v>658.5</v>
      </c>
      <c r="J237" s="1">
        <v>6664</v>
      </c>
      <c r="K237" s="1">
        <v>0</v>
      </c>
      <c r="P237" s="9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41.4" x14ac:dyDescent="0.3">
      <c r="A238" s="98">
        <v>237</v>
      </c>
      <c r="B238" s="1">
        <v>50</v>
      </c>
      <c r="C238" s="1" t="s">
        <v>392</v>
      </c>
      <c r="D238" s="1" t="s">
        <v>509</v>
      </c>
      <c r="E238" s="1">
        <v>2781</v>
      </c>
      <c r="F238" s="1" t="s">
        <v>133</v>
      </c>
      <c r="G238" s="1">
        <v>2781</v>
      </c>
      <c r="H238" s="1">
        <v>6664</v>
      </c>
      <c r="I238" s="1">
        <v>1192.3</v>
      </c>
      <c r="J238" s="1">
        <v>6664</v>
      </c>
      <c r="K238" s="1">
        <v>0</v>
      </c>
      <c r="P238" s="9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.6" x14ac:dyDescent="0.3">
      <c r="A239" s="98">
        <v>238</v>
      </c>
      <c r="B239" s="1">
        <v>50</v>
      </c>
      <c r="C239" s="1" t="s">
        <v>392</v>
      </c>
      <c r="D239" s="1" t="s">
        <v>509</v>
      </c>
      <c r="E239" s="1">
        <v>3033</v>
      </c>
      <c r="F239" s="1" t="s">
        <v>141</v>
      </c>
      <c r="G239" s="1">
        <v>3033</v>
      </c>
      <c r="H239" s="1">
        <v>6664</v>
      </c>
      <c r="I239" s="1">
        <v>459.6</v>
      </c>
      <c r="J239" s="1">
        <v>6776</v>
      </c>
      <c r="K239" s="1">
        <v>112</v>
      </c>
      <c r="P239" s="9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.6" x14ac:dyDescent="0.3">
      <c r="A240" s="98">
        <v>239</v>
      </c>
      <c r="B240" s="1">
        <v>50</v>
      </c>
      <c r="C240" s="1" t="s">
        <v>392</v>
      </c>
      <c r="D240" s="1" t="s">
        <v>509</v>
      </c>
      <c r="E240" s="1">
        <v>3150</v>
      </c>
      <c r="F240" s="1" t="s">
        <v>149</v>
      </c>
      <c r="G240" s="1">
        <v>3150</v>
      </c>
      <c r="H240" s="1">
        <v>6664</v>
      </c>
      <c r="I240" s="1">
        <v>1079.3</v>
      </c>
      <c r="J240" s="1">
        <v>6669</v>
      </c>
      <c r="K240" s="1">
        <v>5</v>
      </c>
      <c r="P240" s="9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41.4" x14ac:dyDescent="0.3">
      <c r="A241" s="98">
        <v>240</v>
      </c>
      <c r="B241" s="1">
        <v>50</v>
      </c>
      <c r="C241" s="1" t="s">
        <v>392</v>
      </c>
      <c r="D241" s="1" t="s">
        <v>509</v>
      </c>
      <c r="E241" s="1">
        <v>6840</v>
      </c>
      <c r="F241" s="1" t="s">
        <v>307</v>
      </c>
      <c r="G241" s="1">
        <v>6840</v>
      </c>
      <c r="H241" s="1">
        <v>6664</v>
      </c>
      <c r="I241" s="1">
        <v>2025.4</v>
      </c>
      <c r="J241" s="1">
        <v>6664</v>
      </c>
      <c r="K241" s="1">
        <v>0</v>
      </c>
      <c r="P241" s="9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41.4" x14ac:dyDescent="0.3">
      <c r="A242" s="98">
        <v>241</v>
      </c>
      <c r="B242" s="1">
        <v>25</v>
      </c>
      <c r="C242" s="1" t="s">
        <v>393</v>
      </c>
      <c r="D242" s="1" t="s">
        <v>509</v>
      </c>
      <c r="E242" s="1">
        <v>27</v>
      </c>
      <c r="F242" s="1" t="s">
        <v>9</v>
      </c>
      <c r="G242" s="1">
        <v>27</v>
      </c>
      <c r="H242" s="1">
        <v>6664</v>
      </c>
      <c r="I242" s="1">
        <v>1655.1</v>
      </c>
      <c r="J242" s="1">
        <v>6684</v>
      </c>
      <c r="K242" s="1">
        <v>20</v>
      </c>
      <c r="P242" s="9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.6" x14ac:dyDescent="0.3">
      <c r="A243" s="98">
        <v>242</v>
      </c>
      <c r="B243" s="1">
        <v>25</v>
      </c>
      <c r="C243" s="1" t="s">
        <v>393</v>
      </c>
      <c r="D243" s="1" t="s">
        <v>509</v>
      </c>
      <c r="E243" s="1">
        <v>1953</v>
      </c>
      <c r="F243" s="1" t="s">
        <v>97</v>
      </c>
      <c r="G243" s="1">
        <v>1953</v>
      </c>
      <c r="H243" s="1">
        <v>6664</v>
      </c>
      <c r="I243" s="1">
        <v>578.9</v>
      </c>
      <c r="J243" s="1">
        <v>6664</v>
      </c>
      <c r="K243" s="1">
        <v>0</v>
      </c>
      <c r="P243" s="9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.6" x14ac:dyDescent="0.3">
      <c r="A244" s="98">
        <v>243</v>
      </c>
      <c r="B244" s="1">
        <v>25</v>
      </c>
      <c r="C244" s="1" t="s">
        <v>393</v>
      </c>
      <c r="D244" s="1" t="s">
        <v>509</v>
      </c>
      <c r="E244" s="1">
        <v>1970</v>
      </c>
      <c r="F244" s="1" t="s">
        <v>102</v>
      </c>
      <c r="G244" s="1">
        <v>1970</v>
      </c>
      <c r="H244" s="1">
        <v>6664</v>
      </c>
      <c r="I244" s="1">
        <v>493.3</v>
      </c>
      <c r="J244" s="1">
        <v>6688</v>
      </c>
      <c r="K244" s="1">
        <v>24</v>
      </c>
      <c r="P244" s="9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.6" x14ac:dyDescent="0.3">
      <c r="A245" s="98">
        <v>244</v>
      </c>
      <c r="B245" s="1">
        <v>25</v>
      </c>
      <c r="C245" s="1" t="s">
        <v>393</v>
      </c>
      <c r="D245" s="1" t="s">
        <v>509</v>
      </c>
      <c r="E245" s="1">
        <v>2673</v>
      </c>
      <c r="F245" s="1" t="s">
        <v>206</v>
      </c>
      <c r="G245" s="1">
        <v>2673</v>
      </c>
      <c r="H245" s="1">
        <v>6664</v>
      </c>
      <c r="I245" s="1">
        <v>663.5</v>
      </c>
      <c r="J245" s="1">
        <v>6701</v>
      </c>
      <c r="K245" s="1">
        <v>37</v>
      </c>
      <c r="P245" s="9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.6" x14ac:dyDescent="0.3">
      <c r="A246" s="98">
        <v>245</v>
      </c>
      <c r="B246" s="1">
        <v>25</v>
      </c>
      <c r="C246" s="1" t="s">
        <v>393</v>
      </c>
      <c r="D246" s="1" t="s">
        <v>509</v>
      </c>
      <c r="E246" s="1">
        <v>3114</v>
      </c>
      <c r="F246" s="1" t="s">
        <v>146</v>
      </c>
      <c r="G246" s="1">
        <v>3114</v>
      </c>
      <c r="H246" s="1">
        <v>6664</v>
      </c>
      <c r="I246" s="1">
        <v>3429.2</v>
      </c>
      <c r="J246" s="1">
        <v>6664</v>
      </c>
      <c r="K246" s="1">
        <v>0</v>
      </c>
      <c r="P246" s="9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.6" x14ac:dyDescent="0.3">
      <c r="A247" s="98">
        <v>246</v>
      </c>
      <c r="B247" s="1">
        <v>25</v>
      </c>
      <c r="C247" s="1" t="s">
        <v>393</v>
      </c>
      <c r="D247" s="1" t="s">
        <v>509</v>
      </c>
      <c r="E247" s="1">
        <v>3119</v>
      </c>
      <c r="F247" s="1" t="s">
        <v>147</v>
      </c>
      <c r="G247" s="1">
        <v>3119</v>
      </c>
      <c r="H247" s="1">
        <v>6664</v>
      </c>
      <c r="I247" s="1">
        <v>888.4</v>
      </c>
      <c r="J247" s="1">
        <v>6664</v>
      </c>
      <c r="K247" s="1">
        <v>0</v>
      </c>
      <c r="P247" s="9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1.4" x14ac:dyDescent="0.3">
      <c r="A248" s="98">
        <v>247</v>
      </c>
      <c r="B248" s="1">
        <v>25</v>
      </c>
      <c r="C248" s="1" t="s">
        <v>393</v>
      </c>
      <c r="D248" s="1" t="s">
        <v>509</v>
      </c>
      <c r="E248" s="1">
        <v>4122</v>
      </c>
      <c r="F248" s="1" t="s">
        <v>182</v>
      </c>
      <c r="G248" s="1">
        <v>4122</v>
      </c>
      <c r="H248" s="1">
        <v>6664</v>
      </c>
      <c r="I248" s="1">
        <v>510</v>
      </c>
      <c r="J248" s="1">
        <v>6664</v>
      </c>
      <c r="K248" s="1">
        <v>0</v>
      </c>
      <c r="P248" s="9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.6" x14ac:dyDescent="0.3">
      <c r="A249" s="98">
        <v>248</v>
      </c>
      <c r="B249" s="1">
        <v>25</v>
      </c>
      <c r="C249" s="1" t="s">
        <v>393</v>
      </c>
      <c r="D249" s="1" t="s">
        <v>509</v>
      </c>
      <c r="E249" s="1">
        <v>4797</v>
      </c>
      <c r="F249" s="1" t="s">
        <v>222</v>
      </c>
      <c r="G249" s="1">
        <v>4797</v>
      </c>
      <c r="H249" s="1">
        <v>6664</v>
      </c>
      <c r="I249" s="1">
        <v>2714.5</v>
      </c>
      <c r="J249" s="1">
        <v>6664</v>
      </c>
      <c r="K249" s="1">
        <v>0</v>
      </c>
      <c r="P249" s="9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1.4" x14ac:dyDescent="0.3">
      <c r="A250" s="98">
        <v>249</v>
      </c>
      <c r="B250" s="1">
        <v>25</v>
      </c>
      <c r="C250" s="1" t="s">
        <v>393</v>
      </c>
      <c r="D250" s="1" t="s">
        <v>509</v>
      </c>
      <c r="E250" s="1">
        <v>4978</v>
      </c>
      <c r="F250" s="1" t="s">
        <v>228</v>
      </c>
      <c r="G250" s="1">
        <v>4978</v>
      </c>
      <c r="H250" s="1">
        <v>6664</v>
      </c>
      <c r="I250" s="1">
        <v>192</v>
      </c>
      <c r="J250" s="1">
        <v>6664</v>
      </c>
      <c r="K250" s="1">
        <v>0</v>
      </c>
      <c r="P250" s="9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1.4" x14ac:dyDescent="0.3">
      <c r="A251" s="98">
        <v>250</v>
      </c>
      <c r="B251" s="1">
        <v>25</v>
      </c>
      <c r="C251" s="1" t="s">
        <v>393</v>
      </c>
      <c r="D251" s="1" t="s">
        <v>509</v>
      </c>
      <c r="E251" s="1">
        <v>6094</v>
      </c>
      <c r="F251" s="1" t="s">
        <v>273</v>
      </c>
      <c r="G251" s="1">
        <v>6094</v>
      </c>
      <c r="H251" s="1">
        <v>6664</v>
      </c>
      <c r="I251" s="1">
        <v>581.70000000000005</v>
      </c>
      <c r="J251" s="1">
        <v>6664</v>
      </c>
      <c r="K251" s="1">
        <v>0</v>
      </c>
      <c r="P251" s="9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.6" x14ac:dyDescent="0.3">
      <c r="A252" s="98">
        <v>251</v>
      </c>
      <c r="B252" s="1">
        <v>25</v>
      </c>
      <c r="C252" s="1" t="s">
        <v>393</v>
      </c>
      <c r="D252" s="1" t="s">
        <v>509</v>
      </c>
      <c r="E252" s="1">
        <v>6615</v>
      </c>
      <c r="F252" s="1" t="s">
        <v>298</v>
      </c>
      <c r="G252" s="1">
        <v>6615</v>
      </c>
      <c r="H252" s="1">
        <v>6664</v>
      </c>
      <c r="I252" s="1">
        <v>621.6</v>
      </c>
      <c r="J252" s="1">
        <v>6664</v>
      </c>
      <c r="K252" s="1">
        <v>0</v>
      </c>
      <c r="P252" s="9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.6" x14ac:dyDescent="0.3">
      <c r="A253" s="98">
        <v>252</v>
      </c>
      <c r="B253" s="1">
        <v>25</v>
      </c>
      <c r="C253" s="1" t="s">
        <v>393</v>
      </c>
      <c r="D253" s="1" t="s">
        <v>509</v>
      </c>
      <c r="E253" s="1">
        <v>7056</v>
      </c>
      <c r="F253" s="1" t="s">
        <v>331</v>
      </c>
      <c r="G253" s="1">
        <v>7056</v>
      </c>
      <c r="H253" s="1">
        <v>6664</v>
      </c>
      <c r="I253" s="1">
        <v>1703.7</v>
      </c>
      <c r="J253" s="1">
        <v>6664</v>
      </c>
      <c r="K253" s="1">
        <v>0</v>
      </c>
      <c r="P253" s="9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5.2" x14ac:dyDescent="0.3">
      <c r="A254" s="98">
        <v>253</v>
      </c>
      <c r="B254" s="1">
        <v>43</v>
      </c>
      <c r="C254" s="1" t="s">
        <v>394</v>
      </c>
      <c r="D254" s="1" t="s">
        <v>509</v>
      </c>
      <c r="E254" s="1">
        <v>1737</v>
      </c>
      <c r="F254" s="1" t="s">
        <v>90</v>
      </c>
      <c r="G254" s="1">
        <v>1737</v>
      </c>
      <c r="H254" s="1">
        <v>6664</v>
      </c>
      <c r="I254" s="1">
        <v>32979.199999999997</v>
      </c>
      <c r="J254" s="1">
        <v>6732</v>
      </c>
      <c r="K254" s="1">
        <v>68</v>
      </c>
      <c r="P254" s="9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1.4" x14ac:dyDescent="0.3">
      <c r="A255" s="98">
        <v>254</v>
      </c>
      <c r="B255" s="1">
        <v>43</v>
      </c>
      <c r="C255" s="1" t="s">
        <v>394</v>
      </c>
      <c r="D255" s="1" t="s">
        <v>509</v>
      </c>
      <c r="E255" s="1">
        <v>6957</v>
      </c>
      <c r="F255" s="1" t="s">
        <v>316</v>
      </c>
      <c r="G255" s="1">
        <v>6957</v>
      </c>
      <c r="H255" s="1">
        <v>6664</v>
      </c>
      <c r="I255" s="1">
        <v>8968.9</v>
      </c>
      <c r="J255" s="1">
        <v>6664</v>
      </c>
      <c r="K255" s="1">
        <v>0</v>
      </c>
      <c r="P255" s="9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.6" x14ac:dyDescent="0.3">
      <c r="A256" s="98">
        <v>255</v>
      </c>
      <c r="B256" s="1">
        <v>56</v>
      </c>
      <c r="C256" s="1" t="s">
        <v>514</v>
      </c>
      <c r="D256" s="1" t="s">
        <v>509</v>
      </c>
      <c r="E256" s="1">
        <v>135</v>
      </c>
      <c r="F256" s="1" t="s">
        <v>16</v>
      </c>
      <c r="G256" s="1">
        <v>135</v>
      </c>
      <c r="H256" s="1">
        <v>6664</v>
      </c>
      <c r="I256" s="1">
        <v>1104.7</v>
      </c>
      <c r="J256" s="1">
        <v>6746</v>
      </c>
      <c r="K256" s="1">
        <v>82</v>
      </c>
      <c r="P256" s="9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.6" x14ac:dyDescent="0.3">
      <c r="A257" s="98">
        <v>256</v>
      </c>
      <c r="B257" s="1">
        <v>56</v>
      </c>
      <c r="C257" s="1" t="s">
        <v>514</v>
      </c>
      <c r="D257" s="1" t="s">
        <v>509</v>
      </c>
      <c r="E257" s="1">
        <v>1080</v>
      </c>
      <c r="F257" s="1" t="s">
        <v>55</v>
      </c>
      <c r="G257" s="1">
        <v>1080</v>
      </c>
      <c r="H257" s="1">
        <v>6664</v>
      </c>
      <c r="I257" s="1">
        <v>433.3</v>
      </c>
      <c r="J257" s="1">
        <v>6664</v>
      </c>
      <c r="K257" s="1">
        <v>0</v>
      </c>
      <c r="P257" s="9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1.4" x14ac:dyDescent="0.3">
      <c r="A258" s="98">
        <v>257</v>
      </c>
      <c r="B258" s="1">
        <v>56</v>
      </c>
      <c r="C258" s="1" t="s">
        <v>514</v>
      </c>
      <c r="D258" s="1" t="s">
        <v>509</v>
      </c>
      <c r="E258" s="1">
        <v>1638</v>
      </c>
      <c r="F258" s="1" t="s">
        <v>86</v>
      </c>
      <c r="G258" s="1">
        <v>1638</v>
      </c>
      <c r="H258" s="1">
        <v>6664</v>
      </c>
      <c r="I258" s="1">
        <v>1349.3</v>
      </c>
      <c r="J258" s="1">
        <v>6678</v>
      </c>
      <c r="K258" s="1">
        <v>14</v>
      </c>
      <c r="P258" s="9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1.4" x14ac:dyDescent="0.3">
      <c r="A259" s="98">
        <v>258</v>
      </c>
      <c r="B259" s="1">
        <v>56</v>
      </c>
      <c r="C259" s="1" t="s">
        <v>514</v>
      </c>
      <c r="D259" s="1" t="s">
        <v>509</v>
      </c>
      <c r="E259" s="1">
        <v>1972</v>
      </c>
      <c r="F259" s="1" t="s">
        <v>103</v>
      </c>
      <c r="G259" s="1">
        <v>1972</v>
      </c>
      <c r="H259" s="1">
        <v>6664</v>
      </c>
      <c r="I259" s="1">
        <v>343.8</v>
      </c>
      <c r="J259" s="1">
        <v>6664</v>
      </c>
      <c r="K259" s="1">
        <v>0</v>
      </c>
      <c r="P259" s="9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5.2" x14ac:dyDescent="0.3">
      <c r="A260" s="98">
        <v>259</v>
      </c>
      <c r="B260" s="1">
        <v>56</v>
      </c>
      <c r="C260" s="1" t="s">
        <v>514</v>
      </c>
      <c r="D260" s="1" t="s">
        <v>509</v>
      </c>
      <c r="E260" s="1">
        <v>1989</v>
      </c>
      <c r="F260" s="1" t="s">
        <v>105</v>
      </c>
      <c r="G260" s="1">
        <v>1989</v>
      </c>
      <c r="H260" s="1">
        <v>6664</v>
      </c>
      <c r="I260" s="1">
        <v>385</v>
      </c>
      <c r="J260" s="1">
        <v>6664</v>
      </c>
      <c r="K260" s="1">
        <v>0</v>
      </c>
      <c r="P260" s="9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.6" x14ac:dyDescent="0.3">
      <c r="A261" s="98">
        <v>260</v>
      </c>
      <c r="B261" s="1">
        <v>56</v>
      </c>
      <c r="C261" s="1" t="s">
        <v>514</v>
      </c>
      <c r="D261" s="1" t="s">
        <v>509</v>
      </c>
      <c r="E261" s="1">
        <v>2763</v>
      </c>
      <c r="F261" s="1" t="s">
        <v>70</v>
      </c>
      <c r="G261" s="1">
        <v>2763</v>
      </c>
      <c r="H261" s="1">
        <v>6664</v>
      </c>
      <c r="I261" s="1">
        <v>577.20000000000005</v>
      </c>
      <c r="J261" s="1">
        <v>6756</v>
      </c>
      <c r="K261" s="1">
        <v>92</v>
      </c>
      <c r="P261" s="9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.6" x14ac:dyDescent="0.3">
      <c r="A262" s="98">
        <v>261</v>
      </c>
      <c r="B262" s="1">
        <v>56</v>
      </c>
      <c r="C262" s="1" t="s">
        <v>514</v>
      </c>
      <c r="D262" s="1" t="s">
        <v>509</v>
      </c>
      <c r="E262" s="1">
        <v>4419</v>
      </c>
      <c r="F262" s="1" t="s">
        <v>172</v>
      </c>
      <c r="G262" s="1">
        <v>4419</v>
      </c>
      <c r="H262" s="1">
        <v>6664</v>
      </c>
      <c r="I262" s="1">
        <v>777.4</v>
      </c>
      <c r="J262" s="1">
        <v>6701</v>
      </c>
      <c r="K262" s="1">
        <v>37</v>
      </c>
      <c r="P262" s="9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.6" x14ac:dyDescent="0.3">
      <c r="A263" s="98">
        <v>262</v>
      </c>
      <c r="B263" s="1">
        <v>56</v>
      </c>
      <c r="C263" s="1" t="s">
        <v>514</v>
      </c>
      <c r="D263" s="1" t="s">
        <v>509</v>
      </c>
      <c r="E263" s="1">
        <v>5310</v>
      </c>
      <c r="F263" s="1" t="s">
        <v>241</v>
      </c>
      <c r="G263" s="1">
        <v>5310</v>
      </c>
      <c r="H263" s="1">
        <v>6664</v>
      </c>
      <c r="I263" s="1">
        <v>701.6</v>
      </c>
      <c r="J263" s="1">
        <v>6677</v>
      </c>
      <c r="K263" s="1">
        <v>13</v>
      </c>
      <c r="P263" s="9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.6" x14ac:dyDescent="0.3">
      <c r="A264" s="98">
        <v>263</v>
      </c>
      <c r="B264" s="1">
        <v>56</v>
      </c>
      <c r="C264" s="1" t="s">
        <v>514</v>
      </c>
      <c r="D264" s="1" t="s">
        <v>509</v>
      </c>
      <c r="E264" s="1">
        <v>6175</v>
      </c>
      <c r="F264" s="1" t="s">
        <v>280</v>
      </c>
      <c r="G264" s="1">
        <v>6175</v>
      </c>
      <c r="H264" s="1">
        <v>6664</v>
      </c>
      <c r="I264" s="1">
        <v>633.4</v>
      </c>
      <c r="J264" s="1">
        <v>6678</v>
      </c>
      <c r="K264" s="1">
        <v>14</v>
      </c>
      <c r="P264" s="9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.6" x14ac:dyDescent="0.3">
      <c r="A265" s="98">
        <v>264</v>
      </c>
      <c r="B265" s="1">
        <v>56</v>
      </c>
      <c r="C265" s="1" t="s">
        <v>514</v>
      </c>
      <c r="D265" s="1" t="s">
        <v>509</v>
      </c>
      <c r="E265" s="1">
        <v>6591</v>
      </c>
      <c r="F265" s="1" t="s">
        <v>296</v>
      </c>
      <c r="G265" s="1">
        <v>6591</v>
      </c>
      <c r="H265" s="1">
        <v>6664</v>
      </c>
      <c r="I265" s="1">
        <v>376.2</v>
      </c>
      <c r="J265" s="1">
        <v>6687</v>
      </c>
      <c r="K265" s="1">
        <v>23</v>
      </c>
      <c r="P265" s="9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41.4" x14ac:dyDescent="0.3">
      <c r="A266" s="98">
        <v>265</v>
      </c>
      <c r="B266" s="1">
        <v>56</v>
      </c>
      <c r="C266" s="1" t="s">
        <v>514</v>
      </c>
      <c r="D266" s="1" t="s">
        <v>509</v>
      </c>
      <c r="E266" s="1">
        <v>6961</v>
      </c>
      <c r="F266" s="1" t="s">
        <v>325</v>
      </c>
      <c r="G266" s="1">
        <v>6961</v>
      </c>
      <c r="H266" s="1">
        <v>6664</v>
      </c>
      <c r="I266" s="1">
        <v>3149</v>
      </c>
      <c r="J266" s="1">
        <v>6719</v>
      </c>
      <c r="K266" s="1">
        <v>55</v>
      </c>
      <c r="P266" s="9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.6" x14ac:dyDescent="0.3">
      <c r="A267" s="98">
        <v>266</v>
      </c>
      <c r="B267" s="1">
        <v>13</v>
      </c>
      <c r="C267" s="1" t="s">
        <v>395</v>
      </c>
      <c r="D267" s="1" t="s">
        <v>508</v>
      </c>
      <c r="E267" s="1">
        <v>3555</v>
      </c>
      <c r="F267" s="1" t="s">
        <v>161</v>
      </c>
      <c r="G267" s="1">
        <v>3555</v>
      </c>
      <c r="H267" s="1">
        <v>6664</v>
      </c>
      <c r="I267" s="1">
        <v>581.9</v>
      </c>
      <c r="J267" s="1">
        <v>6664</v>
      </c>
      <c r="K267" s="1">
        <v>0</v>
      </c>
      <c r="P267" s="9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.6" x14ac:dyDescent="0.3">
      <c r="A268" s="98">
        <v>267</v>
      </c>
      <c r="B268" s="1">
        <v>13</v>
      </c>
      <c r="C268" s="1" t="s">
        <v>395</v>
      </c>
      <c r="D268" s="1" t="s">
        <v>508</v>
      </c>
      <c r="E268" s="1">
        <v>6039</v>
      </c>
      <c r="F268" s="1" t="s">
        <v>264</v>
      </c>
      <c r="G268" s="1">
        <v>6039</v>
      </c>
      <c r="H268" s="1">
        <v>6664</v>
      </c>
      <c r="I268" s="1">
        <v>14504</v>
      </c>
      <c r="J268" s="1">
        <v>6664</v>
      </c>
      <c r="K268" s="1">
        <v>0</v>
      </c>
      <c r="P268" s="9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1.4" x14ac:dyDescent="0.3">
      <c r="A269" s="98">
        <v>268</v>
      </c>
      <c r="B269" s="1">
        <v>16</v>
      </c>
      <c r="C269" s="1" t="s">
        <v>396</v>
      </c>
      <c r="D269" s="1" t="s">
        <v>509</v>
      </c>
      <c r="E269" s="1">
        <v>1476</v>
      </c>
      <c r="F269" s="1" t="s">
        <v>80</v>
      </c>
      <c r="G269" s="1">
        <v>1476</v>
      </c>
      <c r="H269" s="1">
        <v>6664</v>
      </c>
      <c r="I269" s="1">
        <v>9256.9</v>
      </c>
      <c r="J269" s="1">
        <v>6733</v>
      </c>
      <c r="K269" s="1">
        <v>69</v>
      </c>
      <c r="P269" s="9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1.4" x14ac:dyDescent="0.3">
      <c r="A270" s="98">
        <v>269</v>
      </c>
      <c r="B270" s="1">
        <v>16</v>
      </c>
      <c r="C270" s="1" t="s">
        <v>396</v>
      </c>
      <c r="D270" s="1" t="s">
        <v>509</v>
      </c>
      <c r="E270" s="1">
        <v>3645</v>
      </c>
      <c r="F270" s="1" t="s">
        <v>164</v>
      </c>
      <c r="G270" s="1">
        <v>3645</v>
      </c>
      <c r="H270" s="1">
        <v>6664</v>
      </c>
      <c r="I270" s="1">
        <v>2494.5</v>
      </c>
      <c r="J270" s="1">
        <v>6664</v>
      </c>
      <c r="K270" s="1">
        <v>0</v>
      </c>
      <c r="P270" s="9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.6" x14ac:dyDescent="0.3">
      <c r="A271" s="98">
        <v>270</v>
      </c>
      <c r="B271" s="1">
        <v>28</v>
      </c>
      <c r="C271" s="1" t="s">
        <v>397</v>
      </c>
      <c r="D271" s="1" t="s">
        <v>509</v>
      </c>
      <c r="E271" s="1">
        <v>1107</v>
      </c>
      <c r="F271" s="1" t="s">
        <v>61</v>
      </c>
      <c r="G271" s="1">
        <v>1107</v>
      </c>
      <c r="H271" s="1">
        <v>6664</v>
      </c>
      <c r="I271" s="1">
        <v>1281.5999999999999</v>
      </c>
      <c r="J271" s="1">
        <v>6664</v>
      </c>
      <c r="K271" s="1">
        <v>0</v>
      </c>
      <c r="P271" s="9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.6" x14ac:dyDescent="0.3">
      <c r="A272" s="98">
        <v>271</v>
      </c>
      <c r="B272" s="1">
        <v>28</v>
      </c>
      <c r="C272" s="1" t="s">
        <v>397</v>
      </c>
      <c r="D272" s="1" t="s">
        <v>509</v>
      </c>
      <c r="E272" s="1">
        <v>3375</v>
      </c>
      <c r="F272" s="1" t="s">
        <v>157</v>
      </c>
      <c r="G272" s="1">
        <v>3375</v>
      </c>
      <c r="H272" s="1">
        <v>6664</v>
      </c>
      <c r="I272" s="1">
        <v>1744.8</v>
      </c>
      <c r="J272" s="1">
        <v>6664</v>
      </c>
      <c r="K272" s="1">
        <v>0</v>
      </c>
      <c r="P272" s="9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.6" x14ac:dyDescent="0.3">
      <c r="A273" s="98">
        <v>272</v>
      </c>
      <c r="B273" s="1">
        <v>28</v>
      </c>
      <c r="C273" s="1" t="s">
        <v>397</v>
      </c>
      <c r="D273" s="1" t="s">
        <v>509</v>
      </c>
      <c r="E273" s="1">
        <v>3906</v>
      </c>
      <c r="F273" s="1" t="s">
        <v>171</v>
      </c>
      <c r="G273" s="1">
        <v>3906</v>
      </c>
      <c r="H273" s="1">
        <v>6664</v>
      </c>
      <c r="I273" s="1">
        <v>452.4</v>
      </c>
      <c r="J273" s="1">
        <v>6664</v>
      </c>
      <c r="K273" s="1">
        <v>0</v>
      </c>
      <c r="P273" s="9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.6" x14ac:dyDescent="0.3">
      <c r="A274" s="98">
        <v>273</v>
      </c>
      <c r="B274" s="1">
        <v>28</v>
      </c>
      <c r="C274" s="1" t="s">
        <v>397</v>
      </c>
      <c r="D274" s="1" t="s">
        <v>509</v>
      </c>
      <c r="E274" s="1">
        <v>4212</v>
      </c>
      <c r="F274" s="1" t="s">
        <v>185</v>
      </c>
      <c r="G274" s="1">
        <v>4212</v>
      </c>
      <c r="H274" s="1">
        <v>6664</v>
      </c>
      <c r="I274" s="1">
        <v>343.1</v>
      </c>
      <c r="J274" s="1">
        <v>6664</v>
      </c>
      <c r="K274" s="1">
        <v>0</v>
      </c>
      <c r="P274" s="9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.6" x14ac:dyDescent="0.3">
      <c r="A275" s="98">
        <v>274</v>
      </c>
      <c r="B275" s="1">
        <v>28</v>
      </c>
      <c r="C275" s="1" t="s">
        <v>397</v>
      </c>
      <c r="D275" s="1" t="s">
        <v>509</v>
      </c>
      <c r="E275" s="1">
        <v>4725</v>
      </c>
      <c r="F275" s="1" t="s">
        <v>205</v>
      </c>
      <c r="G275" s="1">
        <v>4725</v>
      </c>
      <c r="H275" s="1">
        <v>6664</v>
      </c>
      <c r="I275" s="1">
        <v>2965.2</v>
      </c>
      <c r="J275" s="1">
        <v>6664</v>
      </c>
      <c r="K275" s="1">
        <v>0</v>
      </c>
      <c r="P275" s="9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.6" x14ac:dyDescent="0.3">
      <c r="A276" s="98">
        <v>275</v>
      </c>
      <c r="B276" s="1">
        <v>28</v>
      </c>
      <c r="C276" s="1" t="s">
        <v>397</v>
      </c>
      <c r="D276" s="1" t="s">
        <v>509</v>
      </c>
      <c r="E276" s="1">
        <v>5166</v>
      </c>
      <c r="F276" s="1" t="s">
        <v>236</v>
      </c>
      <c r="G276" s="1">
        <v>5166</v>
      </c>
      <c r="H276" s="1">
        <v>6664</v>
      </c>
      <c r="I276" s="1">
        <v>2157.6</v>
      </c>
      <c r="J276" s="1">
        <v>6664</v>
      </c>
      <c r="K276" s="1">
        <v>0</v>
      </c>
      <c r="P276" s="9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.6" x14ac:dyDescent="0.3">
      <c r="A277" s="98">
        <v>276</v>
      </c>
      <c r="B277" s="1">
        <v>28</v>
      </c>
      <c r="C277" s="1" t="s">
        <v>397</v>
      </c>
      <c r="D277" s="1" t="s">
        <v>509</v>
      </c>
      <c r="E277" s="1">
        <v>5256</v>
      </c>
      <c r="F277" s="1" t="s">
        <v>239</v>
      </c>
      <c r="G277" s="1">
        <v>5256</v>
      </c>
      <c r="H277" s="1">
        <v>6664</v>
      </c>
      <c r="I277" s="1">
        <v>693.6</v>
      </c>
      <c r="J277" s="1">
        <v>6664</v>
      </c>
      <c r="K277" s="1">
        <v>0</v>
      </c>
      <c r="P277" s="9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.6" x14ac:dyDescent="0.3">
      <c r="A278" s="98">
        <v>277</v>
      </c>
      <c r="B278" s="1">
        <v>28</v>
      </c>
      <c r="C278" s="1" t="s">
        <v>397</v>
      </c>
      <c r="D278" s="1" t="s">
        <v>509</v>
      </c>
      <c r="E278" s="1">
        <v>5319</v>
      </c>
      <c r="F278" s="1" t="s">
        <v>232</v>
      </c>
      <c r="G278" s="1">
        <v>5160</v>
      </c>
      <c r="H278" s="1">
        <v>6664</v>
      </c>
      <c r="I278" s="1">
        <v>1046.8</v>
      </c>
      <c r="J278" s="1">
        <v>6664</v>
      </c>
      <c r="K278" s="1">
        <v>0</v>
      </c>
      <c r="P278" s="9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1.4" x14ac:dyDescent="0.3">
      <c r="A279" s="98">
        <v>278</v>
      </c>
      <c r="B279" s="1">
        <v>28</v>
      </c>
      <c r="C279" s="1" t="s">
        <v>397</v>
      </c>
      <c r="D279" s="1" t="s">
        <v>509</v>
      </c>
      <c r="E279" s="1">
        <v>6094</v>
      </c>
      <c r="F279" s="1" t="s">
        <v>273</v>
      </c>
      <c r="G279" s="1">
        <v>6094</v>
      </c>
      <c r="H279" s="1">
        <v>6664</v>
      </c>
      <c r="I279" s="1">
        <v>581.70000000000005</v>
      </c>
      <c r="J279" s="1">
        <v>6664</v>
      </c>
      <c r="K279" s="1">
        <v>0</v>
      </c>
      <c r="P279" s="9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.6" x14ac:dyDescent="0.3">
      <c r="A280" s="98">
        <v>279</v>
      </c>
      <c r="B280" s="1">
        <v>28</v>
      </c>
      <c r="C280" s="1" t="s">
        <v>397</v>
      </c>
      <c r="D280" s="1" t="s">
        <v>509</v>
      </c>
      <c r="E280" s="1">
        <v>6101</v>
      </c>
      <c r="F280" s="1" t="s">
        <v>272</v>
      </c>
      <c r="G280" s="1">
        <v>6101</v>
      </c>
      <c r="H280" s="1">
        <v>6664</v>
      </c>
      <c r="I280" s="1">
        <v>6797.2</v>
      </c>
      <c r="J280" s="1">
        <v>6664</v>
      </c>
      <c r="K280" s="1">
        <v>0</v>
      </c>
      <c r="P280" s="9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.6" x14ac:dyDescent="0.3">
      <c r="A281" s="98">
        <v>280</v>
      </c>
      <c r="B281" s="1">
        <v>28</v>
      </c>
      <c r="C281" s="1" t="s">
        <v>397</v>
      </c>
      <c r="D281" s="1" t="s">
        <v>509</v>
      </c>
      <c r="E281" s="1">
        <v>6512</v>
      </c>
      <c r="F281" s="1" t="s">
        <v>290</v>
      </c>
      <c r="G281" s="1">
        <v>6512</v>
      </c>
      <c r="H281" s="1">
        <v>6664</v>
      </c>
      <c r="I281" s="1">
        <v>348.5</v>
      </c>
      <c r="J281" s="1">
        <v>6714</v>
      </c>
      <c r="K281" s="1">
        <v>50</v>
      </c>
      <c r="P281" s="9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.6" x14ac:dyDescent="0.3">
      <c r="A282" s="98">
        <v>281</v>
      </c>
      <c r="B282" s="1">
        <v>84</v>
      </c>
      <c r="C282" s="1" t="s">
        <v>398</v>
      </c>
      <c r="D282" s="1" t="s">
        <v>509</v>
      </c>
      <c r="E282" s="1">
        <v>1079</v>
      </c>
      <c r="F282" s="1" t="s">
        <v>58</v>
      </c>
      <c r="G282" s="1">
        <v>1079</v>
      </c>
      <c r="H282" s="1">
        <v>6664</v>
      </c>
      <c r="I282" s="1">
        <v>787.4</v>
      </c>
      <c r="J282" s="1">
        <v>6664</v>
      </c>
      <c r="K282" s="1">
        <v>0</v>
      </c>
      <c r="P282" s="9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.6" x14ac:dyDescent="0.3">
      <c r="A283" s="98">
        <v>282</v>
      </c>
      <c r="B283" s="1">
        <v>84</v>
      </c>
      <c r="C283" s="1" t="s">
        <v>398</v>
      </c>
      <c r="D283" s="1" t="s">
        <v>509</v>
      </c>
      <c r="E283" s="1">
        <v>1602</v>
      </c>
      <c r="F283" s="1" t="s">
        <v>83</v>
      </c>
      <c r="G283" s="1">
        <v>1602</v>
      </c>
      <c r="H283" s="1">
        <v>6664</v>
      </c>
      <c r="I283" s="1">
        <v>508.3</v>
      </c>
      <c r="J283" s="1">
        <v>6664</v>
      </c>
      <c r="K283" s="1">
        <v>0</v>
      </c>
      <c r="P283" s="9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.6" x14ac:dyDescent="0.3">
      <c r="A284" s="98">
        <v>283</v>
      </c>
      <c r="B284" s="1">
        <v>84</v>
      </c>
      <c r="C284" s="1" t="s">
        <v>398</v>
      </c>
      <c r="D284" s="1" t="s">
        <v>509</v>
      </c>
      <c r="E284" s="1">
        <v>2169</v>
      </c>
      <c r="F284" s="1" t="s">
        <v>111</v>
      </c>
      <c r="G284" s="1">
        <v>2169</v>
      </c>
      <c r="H284" s="1">
        <v>6664</v>
      </c>
      <c r="I284" s="1">
        <v>1636.6</v>
      </c>
      <c r="J284" s="1">
        <v>6664</v>
      </c>
      <c r="K284" s="1">
        <v>0</v>
      </c>
      <c r="P284" s="9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.6" x14ac:dyDescent="0.3">
      <c r="A285" s="98">
        <v>284</v>
      </c>
      <c r="B285" s="1">
        <v>84</v>
      </c>
      <c r="C285" s="1" t="s">
        <v>398</v>
      </c>
      <c r="D285" s="1" t="s">
        <v>509</v>
      </c>
      <c r="E285" s="1">
        <v>2322</v>
      </c>
      <c r="F285" s="1" t="s">
        <v>114</v>
      </c>
      <c r="G285" s="1">
        <v>2322</v>
      </c>
      <c r="H285" s="1">
        <v>6664</v>
      </c>
      <c r="I285" s="1">
        <v>2141.4</v>
      </c>
      <c r="J285" s="1">
        <v>6664</v>
      </c>
      <c r="K285" s="1">
        <v>0</v>
      </c>
      <c r="P285" s="9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.6" x14ac:dyDescent="0.3">
      <c r="A286" s="98">
        <v>285</v>
      </c>
      <c r="B286" s="1">
        <v>84</v>
      </c>
      <c r="C286" s="1" t="s">
        <v>398</v>
      </c>
      <c r="D286" s="1" t="s">
        <v>509</v>
      </c>
      <c r="E286" s="1">
        <v>2834</v>
      </c>
      <c r="F286" s="1" t="s">
        <v>135</v>
      </c>
      <c r="G286" s="1">
        <v>2834</v>
      </c>
      <c r="H286" s="1">
        <v>6664</v>
      </c>
      <c r="I286" s="1">
        <v>346.2</v>
      </c>
      <c r="J286" s="1">
        <v>6664</v>
      </c>
      <c r="K286" s="1">
        <v>0</v>
      </c>
      <c r="P286" s="9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.6" x14ac:dyDescent="0.3">
      <c r="A287" s="98">
        <v>286</v>
      </c>
      <c r="B287" s="1">
        <v>84</v>
      </c>
      <c r="C287" s="1" t="s">
        <v>398</v>
      </c>
      <c r="D287" s="1" t="s">
        <v>509</v>
      </c>
      <c r="E287" s="1">
        <v>2977</v>
      </c>
      <c r="F287" s="1" t="s">
        <v>138</v>
      </c>
      <c r="G287" s="1">
        <v>2977</v>
      </c>
      <c r="H287" s="1">
        <v>6664</v>
      </c>
      <c r="I287" s="1">
        <v>629.29999999999995</v>
      </c>
      <c r="J287" s="1">
        <v>6664</v>
      </c>
      <c r="K287" s="1">
        <v>0</v>
      </c>
      <c r="P287" s="9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.6" x14ac:dyDescent="0.3">
      <c r="A288" s="98">
        <v>287</v>
      </c>
      <c r="B288" s="1">
        <v>84</v>
      </c>
      <c r="C288" s="1" t="s">
        <v>398</v>
      </c>
      <c r="D288" s="1" t="s">
        <v>509</v>
      </c>
      <c r="E288" s="1">
        <v>4536</v>
      </c>
      <c r="F288" s="1" t="s">
        <v>196</v>
      </c>
      <c r="G288" s="1">
        <v>4536</v>
      </c>
      <c r="H288" s="1">
        <v>6664</v>
      </c>
      <c r="I288" s="1">
        <v>1970.2</v>
      </c>
      <c r="J288" s="1">
        <v>6664</v>
      </c>
      <c r="K288" s="1">
        <v>0</v>
      </c>
      <c r="P288" s="9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.6" x14ac:dyDescent="0.3">
      <c r="A289" s="98">
        <v>288</v>
      </c>
      <c r="B289" s="1">
        <v>84</v>
      </c>
      <c r="C289" s="1" t="s">
        <v>398</v>
      </c>
      <c r="D289" s="1" t="s">
        <v>509</v>
      </c>
      <c r="E289" s="1">
        <v>4689</v>
      </c>
      <c r="F289" s="1" t="s">
        <v>203</v>
      </c>
      <c r="G289" s="1">
        <v>4689</v>
      </c>
      <c r="H289" s="1">
        <v>6664</v>
      </c>
      <c r="I289" s="1">
        <v>492.3</v>
      </c>
      <c r="J289" s="1">
        <v>6664</v>
      </c>
      <c r="K289" s="1">
        <v>0</v>
      </c>
      <c r="P289" s="9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.6" x14ac:dyDescent="0.3">
      <c r="A290" s="98">
        <v>289</v>
      </c>
      <c r="B290" s="1">
        <v>84</v>
      </c>
      <c r="C290" s="1" t="s">
        <v>398</v>
      </c>
      <c r="D290" s="1" t="s">
        <v>509</v>
      </c>
      <c r="E290" s="1">
        <v>6700</v>
      </c>
      <c r="F290" s="1" t="s">
        <v>301</v>
      </c>
      <c r="G290" s="1">
        <v>6700</v>
      </c>
      <c r="H290" s="1">
        <v>6664</v>
      </c>
      <c r="I290" s="1">
        <v>481.2</v>
      </c>
      <c r="J290" s="1">
        <v>6788</v>
      </c>
      <c r="K290" s="1">
        <v>124</v>
      </c>
      <c r="P290" s="9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.6" x14ac:dyDescent="0.3">
      <c r="A291" s="98">
        <v>290</v>
      </c>
      <c r="B291" s="1">
        <v>84</v>
      </c>
      <c r="C291" s="1" t="s">
        <v>398</v>
      </c>
      <c r="D291" s="1" t="s">
        <v>509</v>
      </c>
      <c r="E291" s="1">
        <v>6768</v>
      </c>
      <c r="F291" s="1" t="s">
        <v>304</v>
      </c>
      <c r="G291" s="1">
        <v>6768</v>
      </c>
      <c r="H291" s="1">
        <v>6664</v>
      </c>
      <c r="I291" s="1">
        <v>1745.1</v>
      </c>
      <c r="J291" s="1">
        <v>6664</v>
      </c>
      <c r="K291" s="1">
        <v>0</v>
      </c>
      <c r="P291" s="9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41.4" x14ac:dyDescent="0.3">
      <c r="A292" s="98">
        <v>291</v>
      </c>
      <c r="B292" s="1">
        <v>84</v>
      </c>
      <c r="C292" s="1" t="s">
        <v>398</v>
      </c>
      <c r="D292" s="1" t="s">
        <v>509</v>
      </c>
      <c r="E292" s="1">
        <v>7047</v>
      </c>
      <c r="F292" s="1" t="s">
        <v>330</v>
      </c>
      <c r="G292" s="1">
        <v>7047</v>
      </c>
      <c r="H292" s="1">
        <v>6664</v>
      </c>
      <c r="I292" s="1">
        <v>355.5</v>
      </c>
      <c r="J292" s="1">
        <v>6694</v>
      </c>
      <c r="K292" s="1">
        <v>30</v>
      </c>
      <c r="P292" s="9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.6" x14ac:dyDescent="0.3">
      <c r="A293" s="98">
        <v>292</v>
      </c>
      <c r="B293" s="1">
        <v>46</v>
      </c>
      <c r="C293" s="1" t="s">
        <v>399</v>
      </c>
      <c r="D293" s="1" t="s">
        <v>508</v>
      </c>
      <c r="E293" s="1">
        <v>225</v>
      </c>
      <c r="F293" s="1" t="s">
        <v>18</v>
      </c>
      <c r="G293" s="1">
        <v>225</v>
      </c>
      <c r="H293" s="1">
        <v>6664</v>
      </c>
      <c r="I293" s="1">
        <v>4188</v>
      </c>
      <c r="J293" s="1">
        <v>6754</v>
      </c>
      <c r="K293" s="1">
        <v>90</v>
      </c>
      <c r="P293" s="9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.6" x14ac:dyDescent="0.3">
      <c r="A294" s="98">
        <v>293</v>
      </c>
      <c r="B294" s="1">
        <v>46</v>
      </c>
      <c r="C294" s="1" t="s">
        <v>399</v>
      </c>
      <c r="D294" s="1" t="s">
        <v>508</v>
      </c>
      <c r="E294" s="1">
        <v>2466</v>
      </c>
      <c r="F294" s="1" t="s">
        <v>120</v>
      </c>
      <c r="G294" s="1">
        <v>2466</v>
      </c>
      <c r="H294" s="1">
        <v>6664</v>
      </c>
      <c r="I294" s="1">
        <v>1425.2</v>
      </c>
      <c r="J294" s="1">
        <v>6664</v>
      </c>
      <c r="K294" s="1">
        <v>0</v>
      </c>
      <c r="P294" s="9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.6" x14ac:dyDescent="0.3">
      <c r="A295" s="98">
        <v>294</v>
      </c>
      <c r="B295" s="1">
        <v>96</v>
      </c>
      <c r="C295" s="1" t="s">
        <v>400</v>
      </c>
      <c r="D295" s="1" t="s">
        <v>509</v>
      </c>
      <c r="E295" s="1">
        <v>234</v>
      </c>
      <c r="F295" s="1" t="s">
        <v>19</v>
      </c>
      <c r="G295" s="1">
        <v>234</v>
      </c>
      <c r="H295" s="1">
        <v>6664</v>
      </c>
      <c r="I295" s="1">
        <v>1258.3</v>
      </c>
      <c r="J295" s="1">
        <v>6681</v>
      </c>
      <c r="K295" s="1">
        <v>17</v>
      </c>
      <c r="P295" s="9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5.2" x14ac:dyDescent="0.3">
      <c r="A296" s="98">
        <v>295</v>
      </c>
      <c r="B296" s="1">
        <v>96</v>
      </c>
      <c r="C296" s="1" t="s">
        <v>400</v>
      </c>
      <c r="D296" s="1" t="s">
        <v>509</v>
      </c>
      <c r="E296" s="1">
        <v>1989</v>
      </c>
      <c r="F296" s="1" t="s">
        <v>105</v>
      </c>
      <c r="G296" s="1">
        <v>1989</v>
      </c>
      <c r="H296" s="1">
        <v>6664</v>
      </c>
      <c r="I296" s="1">
        <v>385</v>
      </c>
      <c r="J296" s="1">
        <v>6664</v>
      </c>
      <c r="K296" s="1">
        <v>0</v>
      </c>
      <c r="P296" s="9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1.4" x14ac:dyDescent="0.3">
      <c r="A297" s="98">
        <v>296</v>
      </c>
      <c r="B297" s="1">
        <v>96</v>
      </c>
      <c r="C297" s="1" t="s">
        <v>400</v>
      </c>
      <c r="D297" s="1" t="s">
        <v>509</v>
      </c>
      <c r="E297" s="1">
        <v>4043</v>
      </c>
      <c r="F297" s="1" t="s">
        <v>178</v>
      </c>
      <c r="G297" s="1">
        <v>4043</v>
      </c>
      <c r="H297" s="1">
        <v>6664</v>
      </c>
      <c r="I297" s="1">
        <v>698.4</v>
      </c>
      <c r="J297" s="1">
        <v>6696</v>
      </c>
      <c r="K297" s="1">
        <v>32</v>
      </c>
      <c r="P297" s="9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.6" x14ac:dyDescent="0.3">
      <c r="A298" s="98">
        <v>297</v>
      </c>
      <c r="B298" s="1">
        <v>96</v>
      </c>
      <c r="C298" s="1" t="s">
        <v>400</v>
      </c>
      <c r="D298" s="1" t="s">
        <v>509</v>
      </c>
      <c r="E298" s="1">
        <v>4446</v>
      </c>
      <c r="F298" s="1" t="s">
        <v>190</v>
      </c>
      <c r="G298" s="1">
        <v>4446</v>
      </c>
      <c r="H298" s="1">
        <v>6664</v>
      </c>
      <c r="I298" s="1">
        <v>1025.7</v>
      </c>
      <c r="J298" s="1">
        <v>6664</v>
      </c>
      <c r="K298" s="1">
        <v>0</v>
      </c>
      <c r="P298" s="9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.6" x14ac:dyDescent="0.3">
      <c r="A299" s="98">
        <v>298</v>
      </c>
      <c r="B299" s="1">
        <v>96</v>
      </c>
      <c r="C299" s="1" t="s">
        <v>400</v>
      </c>
      <c r="D299" s="1" t="s">
        <v>509</v>
      </c>
      <c r="E299" s="1">
        <v>4777</v>
      </c>
      <c r="F299" s="1" t="s">
        <v>212</v>
      </c>
      <c r="G299" s="1">
        <v>4777</v>
      </c>
      <c r="H299" s="1">
        <v>6664</v>
      </c>
      <c r="I299" s="1">
        <v>641.20000000000005</v>
      </c>
      <c r="J299" s="1">
        <v>6713</v>
      </c>
      <c r="K299" s="1">
        <v>49</v>
      </c>
      <c r="P299" s="9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1.4" x14ac:dyDescent="0.3">
      <c r="A300" s="98">
        <v>299</v>
      </c>
      <c r="B300" s="1">
        <v>96</v>
      </c>
      <c r="C300" s="1" t="s">
        <v>400</v>
      </c>
      <c r="D300" s="1" t="s">
        <v>509</v>
      </c>
      <c r="E300" s="1">
        <v>4905</v>
      </c>
      <c r="F300" s="1" t="s">
        <v>227</v>
      </c>
      <c r="G300" s="1">
        <v>4905</v>
      </c>
      <c r="H300" s="1">
        <v>6664</v>
      </c>
      <c r="I300" s="1">
        <v>218</v>
      </c>
      <c r="J300" s="1">
        <v>6676</v>
      </c>
      <c r="K300" s="1">
        <v>12</v>
      </c>
      <c r="P300" s="9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.6" x14ac:dyDescent="0.3">
      <c r="A301" s="98">
        <v>300</v>
      </c>
      <c r="B301" s="1">
        <v>96</v>
      </c>
      <c r="C301" s="1" t="s">
        <v>400</v>
      </c>
      <c r="D301" s="1" t="s">
        <v>509</v>
      </c>
      <c r="E301" s="1">
        <v>6175</v>
      </c>
      <c r="F301" s="1" t="s">
        <v>280</v>
      </c>
      <c r="G301" s="1">
        <v>6175</v>
      </c>
      <c r="H301" s="1">
        <v>6664</v>
      </c>
      <c r="I301" s="1">
        <v>633.4</v>
      </c>
      <c r="J301" s="1">
        <v>6678</v>
      </c>
      <c r="K301" s="1">
        <v>14</v>
      </c>
      <c r="P301" s="9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55.2" x14ac:dyDescent="0.3">
      <c r="A302" s="98">
        <v>301</v>
      </c>
      <c r="B302" s="1">
        <v>96</v>
      </c>
      <c r="C302" s="1" t="s">
        <v>400</v>
      </c>
      <c r="D302" s="1" t="s">
        <v>509</v>
      </c>
      <c r="E302" s="1">
        <v>6950</v>
      </c>
      <c r="F302" s="1" t="s">
        <v>315</v>
      </c>
      <c r="G302" s="1">
        <v>6950</v>
      </c>
      <c r="H302" s="1">
        <v>6664</v>
      </c>
      <c r="I302" s="1">
        <v>1490.1</v>
      </c>
      <c r="J302" s="1">
        <v>6667</v>
      </c>
      <c r="K302" s="1">
        <v>3</v>
      </c>
      <c r="P302" s="9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41.4" x14ac:dyDescent="0.3">
      <c r="A303" s="98">
        <v>302</v>
      </c>
      <c r="B303" s="1">
        <v>96</v>
      </c>
      <c r="C303" s="1" t="s">
        <v>400</v>
      </c>
      <c r="D303" s="1" t="s">
        <v>509</v>
      </c>
      <c r="E303" s="1">
        <v>6961</v>
      </c>
      <c r="F303" s="1" t="s">
        <v>325</v>
      </c>
      <c r="G303" s="1">
        <v>6961</v>
      </c>
      <c r="H303" s="1">
        <v>6664</v>
      </c>
      <c r="I303" s="1">
        <v>3149</v>
      </c>
      <c r="J303" s="1">
        <v>6719</v>
      </c>
      <c r="K303" s="1">
        <v>55</v>
      </c>
      <c r="P303" s="9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.6" x14ac:dyDescent="0.3">
      <c r="A304" s="98">
        <v>303</v>
      </c>
      <c r="B304" s="1">
        <v>39</v>
      </c>
      <c r="C304" s="1" t="s">
        <v>401</v>
      </c>
      <c r="D304" s="1" t="s">
        <v>509</v>
      </c>
      <c r="E304" s="1">
        <v>261</v>
      </c>
      <c r="F304" s="1" t="s">
        <v>21</v>
      </c>
      <c r="G304" s="1">
        <v>261</v>
      </c>
      <c r="H304" s="1">
        <v>6664</v>
      </c>
      <c r="I304" s="1">
        <v>11193.3</v>
      </c>
      <c r="J304" s="1">
        <v>6664</v>
      </c>
      <c r="K304" s="1">
        <v>0</v>
      </c>
      <c r="P304" s="9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1.4" x14ac:dyDescent="0.3">
      <c r="A305" s="98">
        <v>304</v>
      </c>
      <c r="B305" s="1">
        <v>39</v>
      </c>
      <c r="C305" s="1" t="s">
        <v>401</v>
      </c>
      <c r="D305" s="1" t="s">
        <v>509</v>
      </c>
      <c r="E305" s="1">
        <v>1576</v>
      </c>
      <c r="F305" s="1" t="s">
        <v>82</v>
      </c>
      <c r="G305" s="1">
        <v>1576</v>
      </c>
      <c r="H305" s="1">
        <v>6664</v>
      </c>
      <c r="I305" s="1">
        <v>2690.2</v>
      </c>
      <c r="J305" s="1">
        <v>6664</v>
      </c>
      <c r="K305" s="1">
        <v>0</v>
      </c>
      <c r="P305" s="9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.6" x14ac:dyDescent="0.3">
      <c r="A306" s="98">
        <v>305</v>
      </c>
      <c r="B306" s="1">
        <v>39</v>
      </c>
      <c r="C306" s="1" t="s">
        <v>401</v>
      </c>
      <c r="D306" s="1" t="s">
        <v>509</v>
      </c>
      <c r="E306" s="1">
        <v>3231</v>
      </c>
      <c r="F306" s="1" t="s">
        <v>153</v>
      </c>
      <c r="G306" s="1">
        <v>3231</v>
      </c>
      <c r="H306" s="1">
        <v>6664</v>
      </c>
      <c r="I306" s="1">
        <v>6894.2</v>
      </c>
      <c r="J306" s="1">
        <v>6664</v>
      </c>
      <c r="K306" s="1">
        <v>0</v>
      </c>
      <c r="P306" s="9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.6" x14ac:dyDescent="0.3">
      <c r="A307" s="98">
        <v>306</v>
      </c>
      <c r="B307" s="1">
        <v>39</v>
      </c>
      <c r="C307" s="1" t="s">
        <v>401</v>
      </c>
      <c r="D307" s="1" t="s">
        <v>509</v>
      </c>
      <c r="E307" s="1">
        <v>4779</v>
      </c>
      <c r="F307" s="1" t="s">
        <v>214</v>
      </c>
      <c r="G307" s="1">
        <v>4779</v>
      </c>
      <c r="H307" s="1">
        <v>6664</v>
      </c>
      <c r="I307" s="1">
        <v>1565.3</v>
      </c>
      <c r="J307" s="1">
        <v>6664</v>
      </c>
      <c r="K307" s="1">
        <v>0</v>
      </c>
      <c r="P307" s="9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.6" x14ac:dyDescent="0.3">
      <c r="A308" s="98">
        <v>307</v>
      </c>
      <c r="B308" s="1">
        <v>39</v>
      </c>
      <c r="C308" s="1" t="s">
        <v>401</v>
      </c>
      <c r="D308" s="1" t="s">
        <v>509</v>
      </c>
      <c r="E308" s="1">
        <v>6579</v>
      </c>
      <c r="F308" s="1" t="s">
        <v>295</v>
      </c>
      <c r="G308" s="1">
        <v>6579</v>
      </c>
      <c r="H308" s="1">
        <v>6664</v>
      </c>
      <c r="I308" s="1">
        <v>3397.6</v>
      </c>
      <c r="J308" s="1">
        <v>6664</v>
      </c>
      <c r="K308" s="1">
        <v>0</v>
      </c>
      <c r="P308" s="9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1.4" x14ac:dyDescent="0.3">
      <c r="A309" s="98">
        <v>308</v>
      </c>
      <c r="B309" s="1">
        <v>39</v>
      </c>
      <c r="C309" s="1" t="s">
        <v>401</v>
      </c>
      <c r="D309" s="1" t="s">
        <v>509</v>
      </c>
      <c r="E309" s="1">
        <v>7110</v>
      </c>
      <c r="F309" s="1" t="s">
        <v>334</v>
      </c>
      <c r="G309" s="1">
        <v>7110</v>
      </c>
      <c r="H309" s="1">
        <v>6664</v>
      </c>
      <c r="I309" s="1">
        <v>950.3</v>
      </c>
      <c r="J309" s="1">
        <v>6756</v>
      </c>
      <c r="K309" s="1">
        <v>92</v>
      </c>
      <c r="P309" s="9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.6" x14ac:dyDescent="0.3">
      <c r="A310" s="98">
        <v>309</v>
      </c>
      <c r="B310" s="1">
        <v>67</v>
      </c>
      <c r="C310" s="1" t="s">
        <v>515</v>
      </c>
      <c r="D310" s="1" t="s">
        <v>509</v>
      </c>
      <c r="E310" s="1">
        <v>99</v>
      </c>
      <c r="F310" s="1" t="s">
        <v>13</v>
      </c>
      <c r="G310" s="1">
        <v>99</v>
      </c>
      <c r="H310" s="1">
        <v>6664</v>
      </c>
      <c r="I310" s="1">
        <v>515.29999999999995</v>
      </c>
      <c r="J310" s="1">
        <v>6664</v>
      </c>
      <c r="K310" s="1">
        <v>0</v>
      </c>
      <c r="P310" s="9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.6" x14ac:dyDescent="0.3">
      <c r="A311" s="98">
        <v>310</v>
      </c>
      <c r="B311" s="1">
        <v>67</v>
      </c>
      <c r="C311" s="1" t="s">
        <v>515</v>
      </c>
      <c r="D311" s="1" t="s">
        <v>509</v>
      </c>
      <c r="E311" s="1">
        <v>1053</v>
      </c>
      <c r="F311" s="1" t="s">
        <v>52</v>
      </c>
      <c r="G311" s="1">
        <v>1053</v>
      </c>
      <c r="H311" s="1">
        <v>6664</v>
      </c>
      <c r="I311" s="1">
        <v>17091.7</v>
      </c>
      <c r="J311" s="1">
        <v>6664</v>
      </c>
      <c r="K311" s="1">
        <v>0</v>
      </c>
      <c r="P311" s="9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.6" x14ac:dyDescent="0.3">
      <c r="A312" s="98">
        <v>311</v>
      </c>
      <c r="B312" s="1">
        <v>67</v>
      </c>
      <c r="C312" s="1" t="s">
        <v>515</v>
      </c>
      <c r="D312" s="1" t="s">
        <v>509</v>
      </c>
      <c r="E312" s="1">
        <v>3715</v>
      </c>
      <c r="F312" s="1" t="s">
        <v>165</v>
      </c>
      <c r="G312" s="1">
        <v>3715</v>
      </c>
      <c r="H312" s="1">
        <v>6664</v>
      </c>
      <c r="I312" s="1">
        <v>7312.5</v>
      </c>
      <c r="J312" s="1">
        <v>6665</v>
      </c>
      <c r="K312" s="1">
        <v>1</v>
      </c>
      <c r="P312" s="9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1.4" x14ac:dyDescent="0.3">
      <c r="A313" s="98">
        <v>312</v>
      </c>
      <c r="B313" s="1">
        <v>67</v>
      </c>
      <c r="C313" s="1" t="s">
        <v>515</v>
      </c>
      <c r="D313" s="1" t="s">
        <v>509</v>
      </c>
      <c r="E313" s="1">
        <v>4086</v>
      </c>
      <c r="F313" s="1" t="s">
        <v>180</v>
      </c>
      <c r="G313" s="1">
        <v>4086</v>
      </c>
      <c r="H313" s="1">
        <v>6664</v>
      </c>
      <c r="I313" s="1">
        <v>1934.5</v>
      </c>
      <c r="J313" s="1">
        <v>6766</v>
      </c>
      <c r="K313" s="1">
        <v>102</v>
      </c>
      <c r="P313" s="9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7.6" x14ac:dyDescent="0.3">
      <c r="A314" s="98">
        <v>313</v>
      </c>
      <c r="B314" s="1">
        <v>18</v>
      </c>
      <c r="C314" s="1" t="s">
        <v>402</v>
      </c>
      <c r="D314" s="1" t="s">
        <v>509</v>
      </c>
      <c r="E314" s="1">
        <v>441</v>
      </c>
      <c r="F314" s="1" t="s">
        <v>497</v>
      </c>
      <c r="G314" s="1">
        <v>441</v>
      </c>
      <c r="H314" s="1">
        <v>6664</v>
      </c>
      <c r="I314" s="1">
        <v>778.4</v>
      </c>
      <c r="J314" s="1">
        <v>6709</v>
      </c>
      <c r="K314" s="1">
        <v>45</v>
      </c>
      <c r="P314" s="9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55.2" x14ac:dyDescent="0.3">
      <c r="A315" s="98">
        <v>314</v>
      </c>
      <c r="B315" s="1">
        <v>18</v>
      </c>
      <c r="C315" s="1" t="s">
        <v>402</v>
      </c>
      <c r="D315" s="1" t="s">
        <v>509</v>
      </c>
      <c r="E315" s="1">
        <v>504</v>
      </c>
      <c r="F315" s="1" t="s">
        <v>29</v>
      </c>
      <c r="G315" s="1">
        <v>504</v>
      </c>
      <c r="H315" s="1">
        <v>6664</v>
      </c>
      <c r="I315" s="1">
        <v>642.1</v>
      </c>
      <c r="J315" s="1">
        <v>6664</v>
      </c>
      <c r="K315" s="1">
        <v>0</v>
      </c>
      <c r="P315" s="9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7.6" x14ac:dyDescent="0.3">
      <c r="A316" s="98">
        <v>315</v>
      </c>
      <c r="B316" s="1">
        <v>18</v>
      </c>
      <c r="C316" s="1" t="s">
        <v>402</v>
      </c>
      <c r="D316" s="1" t="s">
        <v>509</v>
      </c>
      <c r="E316" s="1">
        <v>1134</v>
      </c>
      <c r="F316" s="1" t="s">
        <v>63</v>
      </c>
      <c r="G316" s="1">
        <v>1134</v>
      </c>
      <c r="H316" s="1">
        <v>6664</v>
      </c>
      <c r="I316" s="1">
        <v>271</v>
      </c>
      <c r="J316" s="1">
        <v>6681</v>
      </c>
      <c r="K316" s="1">
        <v>17</v>
      </c>
      <c r="P316" s="9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7.6" x14ac:dyDescent="0.3">
      <c r="A317" s="98">
        <v>316</v>
      </c>
      <c r="B317" s="1">
        <v>18</v>
      </c>
      <c r="C317" s="1" t="s">
        <v>402</v>
      </c>
      <c r="D317" s="1" t="s">
        <v>509</v>
      </c>
      <c r="E317" s="1">
        <v>1701</v>
      </c>
      <c r="F317" s="1" t="s">
        <v>88</v>
      </c>
      <c r="G317" s="1">
        <v>1701</v>
      </c>
      <c r="H317" s="1">
        <v>6664</v>
      </c>
      <c r="I317" s="1">
        <v>2064</v>
      </c>
      <c r="J317" s="1">
        <v>6664</v>
      </c>
      <c r="K317" s="1">
        <v>0</v>
      </c>
      <c r="P317" s="9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7.6" x14ac:dyDescent="0.3">
      <c r="A318" s="98">
        <v>317</v>
      </c>
      <c r="B318" s="1">
        <v>18</v>
      </c>
      <c r="C318" s="1" t="s">
        <v>402</v>
      </c>
      <c r="D318" s="1" t="s">
        <v>509</v>
      </c>
      <c r="E318" s="1">
        <v>1917</v>
      </c>
      <c r="F318" s="1" t="s">
        <v>41</v>
      </c>
      <c r="G318" s="1">
        <v>1917</v>
      </c>
      <c r="H318" s="1">
        <v>6664</v>
      </c>
      <c r="I318" s="1">
        <v>415.7</v>
      </c>
      <c r="J318" s="1">
        <v>6672</v>
      </c>
      <c r="K318" s="1">
        <v>8</v>
      </c>
      <c r="P318" s="9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7.6" x14ac:dyDescent="0.3">
      <c r="A319" s="98">
        <v>318</v>
      </c>
      <c r="B319" s="1">
        <v>18</v>
      </c>
      <c r="C319" s="1" t="s">
        <v>402</v>
      </c>
      <c r="D319" s="1" t="s">
        <v>509</v>
      </c>
      <c r="E319" s="1">
        <v>2151</v>
      </c>
      <c r="F319" s="1" t="s">
        <v>503</v>
      </c>
      <c r="G319" s="1">
        <v>2151</v>
      </c>
      <c r="H319" s="1">
        <v>6664</v>
      </c>
      <c r="I319" s="1">
        <v>442.5</v>
      </c>
      <c r="J319" s="1">
        <v>6748</v>
      </c>
      <c r="K319" s="1">
        <v>84</v>
      </c>
      <c r="P319" s="9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7.6" x14ac:dyDescent="0.3">
      <c r="A320" s="98">
        <v>319</v>
      </c>
      <c r="B320" s="1">
        <v>18</v>
      </c>
      <c r="C320" s="1" t="s">
        <v>402</v>
      </c>
      <c r="D320" s="1" t="s">
        <v>509</v>
      </c>
      <c r="E320" s="1">
        <v>2826</v>
      </c>
      <c r="F320" s="1" t="s">
        <v>134</v>
      </c>
      <c r="G320" s="1">
        <v>2826</v>
      </c>
      <c r="H320" s="1">
        <v>6664</v>
      </c>
      <c r="I320" s="1">
        <v>1399.4</v>
      </c>
      <c r="J320" s="1">
        <v>6704</v>
      </c>
      <c r="K320" s="1">
        <v>40</v>
      </c>
      <c r="P320" s="9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7.6" x14ac:dyDescent="0.3">
      <c r="A321" s="98">
        <v>320</v>
      </c>
      <c r="B321" s="1">
        <v>18</v>
      </c>
      <c r="C321" s="1" t="s">
        <v>402</v>
      </c>
      <c r="D321" s="1" t="s">
        <v>509</v>
      </c>
      <c r="E321" s="1">
        <v>3168</v>
      </c>
      <c r="F321" s="1" t="s">
        <v>144</v>
      </c>
      <c r="G321" s="1">
        <v>3168</v>
      </c>
      <c r="H321" s="1">
        <v>6664</v>
      </c>
      <c r="I321" s="1">
        <v>658.8</v>
      </c>
      <c r="J321" s="1">
        <v>6765</v>
      </c>
      <c r="K321" s="1">
        <v>101</v>
      </c>
      <c r="P321" s="9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41.4" x14ac:dyDescent="0.3">
      <c r="A322" s="98">
        <v>321</v>
      </c>
      <c r="B322" s="1">
        <v>18</v>
      </c>
      <c r="C322" s="1" t="s">
        <v>402</v>
      </c>
      <c r="D322" s="1" t="s">
        <v>509</v>
      </c>
      <c r="E322" s="1">
        <v>3798</v>
      </c>
      <c r="F322" s="1" t="s">
        <v>167</v>
      </c>
      <c r="G322" s="1">
        <v>3798</v>
      </c>
      <c r="H322" s="1">
        <v>6664</v>
      </c>
      <c r="I322" s="1">
        <v>552</v>
      </c>
      <c r="J322" s="1">
        <v>6670</v>
      </c>
      <c r="K322" s="1">
        <v>6</v>
      </c>
      <c r="P322" s="9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55.2" x14ac:dyDescent="0.3">
      <c r="A323" s="98">
        <v>322</v>
      </c>
      <c r="B323" s="1">
        <v>18</v>
      </c>
      <c r="C323" s="1" t="s">
        <v>402</v>
      </c>
      <c r="D323" s="1" t="s">
        <v>509</v>
      </c>
      <c r="E323" s="1">
        <v>4033</v>
      </c>
      <c r="F323" s="1" t="s">
        <v>176</v>
      </c>
      <c r="G323" s="1">
        <v>4033</v>
      </c>
      <c r="H323" s="1">
        <v>6664</v>
      </c>
      <c r="I323" s="1">
        <v>679.4</v>
      </c>
      <c r="J323" s="1">
        <v>6771</v>
      </c>
      <c r="K323" s="1">
        <v>107</v>
      </c>
      <c r="P323" s="9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7.6" x14ac:dyDescent="0.3">
      <c r="A324" s="98">
        <v>323</v>
      </c>
      <c r="B324" s="1">
        <v>18</v>
      </c>
      <c r="C324" s="1" t="s">
        <v>402</v>
      </c>
      <c r="D324" s="1" t="s">
        <v>509</v>
      </c>
      <c r="E324" s="1">
        <v>4356</v>
      </c>
      <c r="F324" s="1" t="s">
        <v>188</v>
      </c>
      <c r="G324" s="1">
        <v>4356</v>
      </c>
      <c r="H324" s="1">
        <v>6664</v>
      </c>
      <c r="I324" s="1">
        <v>842.1</v>
      </c>
      <c r="J324" s="1">
        <v>6664</v>
      </c>
      <c r="K324" s="1">
        <v>0</v>
      </c>
      <c r="P324" s="9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7.6" x14ac:dyDescent="0.3">
      <c r="A325" s="98">
        <v>324</v>
      </c>
      <c r="B325" s="1">
        <v>18</v>
      </c>
      <c r="C325" s="1" t="s">
        <v>402</v>
      </c>
      <c r="D325" s="1" t="s">
        <v>509</v>
      </c>
      <c r="E325" s="1">
        <v>5832</v>
      </c>
      <c r="F325" s="1" t="s">
        <v>254</v>
      </c>
      <c r="G325" s="1">
        <v>5832</v>
      </c>
      <c r="H325" s="1">
        <v>6664</v>
      </c>
      <c r="I325" s="1">
        <v>274.39999999999998</v>
      </c>
      <c r="J325" s="1">
        <v>6664</v>
      </c>
      <c r="K325" s="1">
        <v>0</v>
      </c>
      <c r="P325" s="9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7.6" x14ac:dyDescent="0.3">
      <c r="A326" s="98">
        <v>325</v>
      </c>
      <c r="B326" s="1">
        <v>18</v>
      </c>
      <c r="C326" s="1" t="s">
        <v>402</v>
      </c>
      <c r="D326" s="1" t="s">
        <v>509</v>
      </c>
      <c r="E326" s="1">
        <v>6460</v>
      </c>
      <c r="F326" s="1" t="s">
        <v>286</v>
      </c>
      <c r="G326" s="1">
        <v>6460</v>
      </c>
      <c r="H326" s="1">
        <v>6664</v>
      </c>
      <c r="I326" s="1">
        <v>632.1</v>
      </c>
      <c r="J326" s="1">
        <v>6696</v>
      </c>
      <c r="K326" s="1">
        <v>32</v>
      </c>
      <c r="P326" s="9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7.6" x14ac:dyDescent="0.3">
      <c r="A327" s="98">
        <v>326</v>
      </c>
      <c r="B327" s="1">
        <v>18</v>
      </c>
      <c r="C327" s="1" t="s">
        <v>402</v>
      </c>
      <c r="D327" s="1" t="s">
        <v>509</v>
      </c>
      <c r="E327" s="1">
        <v>7092</v>
      </c>
      <c r="F327" s="1" t="s">
        <v>332</v>
      </c>
      <c r="G327" s="1">
        <v>7092</v>
      </c>
      <c r="H327" s="1">
        <v>6664</v>
      </c>
      <c r="I327" s="1">
        <v>479.1</v>
      </c>
      <c r="J327" s="1">
        <v>6664</v>
      </c>
      <c r="K327" s="1">
        <v>0</v>
      </c>
      <c r="P327" s="9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1.4" x14ac:dyDescent="0.3">
      <c r="A328" s="98">
        <v>327</v>
      </c>
      <c r="B328" s="1">
        <v>5</v>
      </c>
      <c r="C328" s="1" t="s">
        <v>516</v>
      </c>
      <c r="D328" s="1" t="s">
        <v>509</v>
      </c>
      <c r="E328" s="1">
        <v>63</v>
      </c>
      <c r="F328" s="1" t="s">
        <v>10</v>
      </c>
      <c r="G328" s="1">
        <v>63</v>
      </c>
      <c r="H328" s="1">
        <v>6664</v>
      </c>
      <c r="I328" s="1">
        <v>520.4</v>
      </c>
      <c r="J328" s="1">
        <v>6715</v>
      </c>
      <c r="K328" s="1">
        <v>51</v>
      </c>
      <c r="P328" s="9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7.6" x14ac:dyDescent="0.3">
      <c r="A329" s="98">
        <v>328</v>
      </c>
      <c r="B329" s="1">
        <v>5</v>
      </c>
      <c r="C329" s="1" t="s">
        <v>516</v>
      </c>
      <c r="D329" s="1" t="s">
        <v>509</v>
      </c>
      <c r="E329" s="1">
        <v>1975</v>
      </c>
      <c r="F329" s="1" t="s">
        <v>246</v>
      </c>
      <c r="G329" s="1">
        <v>1975</v>
      </c>
      <c r="H329" s="1">
        <v>6664</v>
      </c>
      <c r="I329" s="1">
        <v>431.3</v>
      </c>
      <c r="J329" s="1">
        <v>6673</v>
      </c>
      <c r="K329" s="1">
        <v>9</v>
      </c>
      <c r="P329" s="9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7.6" x14ac:dyDescent="0.3">
      <c r="A330" s="98">
        <v>329</v>
      </c>
      <c r="B330" s="1">
        <v>5</v>
      </c>
      <c r="C330" s="1" t="s">
        <v>516</v>
      </c>
      <c r="D330" s="1" t="s">
        <v>509</v>
      </c>
      <c r="E330" s="1">
        <v>2988</v>
      </c>
      <c r="F330" s="1" t="s">
        <v>139</v>
      </c>
      <c r="G330" s="1">
        <v>2988</v>
      </c>
      <c r="H330" s="1">
        <v>6664</v>
      </c>
      <c r="I330" s="1">
        <v>538</v>
      </c>
      <c r="J330" s="1">
        <v>6664</v>
      </c>
      <c r="K330" s="1">
        <v>0</v>
      </c>
      <c r="P330" s="9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7.6" x14ac:dyDescent="0.3">
      <c r="A331" s="98">
        <v>330</v>
      </c>
      <c r="B331" s="1">
        <v>5</v>
      </c>
      <c r="C331" s="1" t="s">
        <v>516</v>
      </c>
      <c r="D331" s="1" t="s">
        <v>509</v>
      </c>
      <c r="E331" s="1">
        <v>3348</v>
      </c>
      <c r="F331" s="1" t="s">
        <v>156</v>
      </c>
      <c r="G331" s="1">
        <v>3348</v>
      </c>
      <c r="H331" s="1">
        <v>6664</v>
      </c>
      <c r="I331" s="1">
        <v>467.3</v>
      </c>
      <c r="J331" s="1">
        <v>6767</v>
      </c>
      <c r="K331" s="1">
        <v>103</v>
      </c>
      <c r="P331" s="9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7.6" x14ac:dyDescent="0.3">
      <c r="A332" s="98">
        <v>331</v>
      </c>
      <c r="B332" s="1">
        <v>5</v>
      </c>
      <c r="C332" s="1" t="s">
        <v>516</v>
      </c>
      <c r="D332" s="1" t="s">
        <v>509</v>
      </c>
      <c r="E332" s="1">
        <v>3555</v>
      </c>
      <c r="F332" s="1" t="s">
        <v>161</v>
      </c>
      <c r="G332" s="1">
        <v>3555</v>
      </c>
      <c r="H332" s="1">
        <v>6664</v>
      </c>
      <c r="I332" s="1">
        <v>581.9</v>
      </c>
      <c r="J332" s="1">
        <v>6664</v>
      </c>
      <c r="K332" s="1">
        <v>0</v>
      </c>
      <c r="P332" s="9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7.6" x14ac:dyDescent="0.3">
      <c r="A333" s="98">
        <v>332</v>
      </c>
      <c r="B333" s="1">
        <v>5</v>
      </c>
      <c r="C333" s="1" t="s">
        <v>516</v>
      </c>
      <c r="D333" s="1" t="s">
        <v>509</v>
      </c>
      <c r="E333" s="1">
        <v>3600</v>
      </c>
      <c r="F333" s="1" t="s">
        <v>162</v>
      </c>
      <c r="G333" s="1">
        <v>3600</v>
      </c>
      <c r="H333" s="1">
        <v>6664</v>
      </c>
      <c r="I333" s="1">
        <v>2170.4</v>
      </c>
      <c r="J333" s="1">
        <v>6664</v>
      </c>
      <c r="K333" s="1">
        <v>0</v>
      </c>
      <c r="P333" s="9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55.2" x14ac:dyDescent="0.3">
      <c r="A334" s="98">
        <v>333</v>
      </c>
      <c r="B334" s="1">
        <v>5</v>
      </c>
      <c r="C334" s="1" t="s">
        <v>516</v>
      </c>
      <c r="D334" s="1" t="s">
        <v>509</v>
      </c>
      <c r="E334" s="1">
        <v>4033</v>
      </c>
      <c r="F334" s="1" t="s">
        <v>176</v>
      </c>
      <c r="G334" s="1">
        <v>4033</v>
      </c>
      <c r="H334" s="1">
        <v>6664</v>
      </c>
      <c r="I334" s="1">
        <v>679.4</v>
      </c>
      <c r="J334" s="1">
        <v>6771</v>
      </c>
      <c r="K334" s="1">
        <v>107</v>
      </c>
      <c r="P334" s="9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7.6" x14ac:dyDescent="0.3">
      <c r="A335" s="98">
        <v>334</v>
      </c>
      <c r="B335" s="1">
        <v>5</v>
      </c>
      <c r="C335" s="1" t="s">
        <v>516</v>
      </c>
      <c r="D335" s="1" t="s">
        <v>509</v>
      </c>
      <c r="E335" s="1">
        <v>5486</v>
      </c>
      <c r="F335" s="1" t="s">
        <v>244</v>
      </c>
      <c r="G335" s="1">
        <v>5486</v>
      </c>
      <c r="H335" s="1">
        <v>6664</v>
      </c>
      <c r="I335" s="1">
        <v>367.2</v>
      </c>
      <c r="J335" s="1">
        <v>6685</v>
      </c>
      <c r="K335" s="1">
        <v>21</v>
      </c>
      <c r="P335" s="9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7.6" x14ac:dyDescent="0.3">
      <c r="A336" s="98">
        <v>335</v>
      </c>
      <c r="B336" s="1">
        <v>5</v>
      </c>
      <c r="C336" s="1" t="s">
        <v>516</v>
      </c>
      <c r="D336" s="1" t="s">
        <v>509</v>
      </c>
      <c r="E336" s="1">
        <v>6039</v>
      </c>
      <c r="F336" s="1" t="s">
        <v>264</v>
      </c>
      <c r="G336" s="1">
        <v>6039</v>
      </c>
      <c r="H336" s="1">
        <v>6664</v>
      </c>
      <c r="I336" s="1">
        <v>14504</v>
      </c>
      <c r="J336" s="1">
        <v>6664</v>
      </c>
      <c r="K336" s="1">
        <v>0</v>
      </c>
      <c r="P336" s="9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7.6" x14ac:dyDescent="0.3">
      <c r="A337" s="98">
        <v>336</v>
      </c>
      <c r="B337" s="1">
        <v>5</v>
      </c>
      <c r="C337" s="1" t="s">
        <v>516</v>
      </c>
      <c r="D337" s="1" t="s">
        <v>509</v>
      </c>
      <c r="E337" s="1">
        <v>6990</v>
      </c>
      <c r="F337" s="1" t="s">
        <v>324</v>
      </c>
      <c r="G337" s="1">
        <v>6990</v>
      </c>
      <c r="H337" s="1">
        <v>6664</v>
      </c>
      <c r="I337" s="1">
        <v>829</v>
      </c>
      <c r="J337" s="1">
        <v>6687</v>
      </c>
      <c r="K337" s="1">
        <v>23</v>
      </c>
      <c r="P337" s="9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7.6" x14ac:dyDescent="0.3">
      <c r="A338" s="98">
        <v>337</v>
      </c>
      <c r="B338" s="1">
        <v>5</v>
      </c>
      <c r="C338" s="1" t="s">
        <v>516</v>
      </c>
      <c r="D338" s="1" t="s">
        <v>509</v>
      </c>
      <c r="E338" s="1">
        <v>6992</v>
      </c>
      <c r="F338" s="1" t="s">
        <v>326</v>
      </c>
      <c r="G338" s="1">
        <v>6992</v>
      </c>
      <c r="H338" s="1">
        <v>6664</v>
      </c>
      <c r="I338" s="1">
        <v>541</v>
      </c>
      <c r="J338" s="1">
        <v>6693</v>
      </c>
      <c r="K338" s="1">
        <v>29</v>
      </c>
      <c r="P338" s="9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1.4" x14ac:dyDescent="0.3">
      <c r="A339" s="98">
        <v>338</v>
      </c>
      <c r="B339" s="1">
        <v>5</v>
      </c>
      <c r="C339" s="1" t="s">
        <v>516</v>
      </c>
      <c r="D339" s="1" t="s">
        <v>509</v>
      </c>
      <c r="E339" s="1">
        <v>7098</v>
      </c>
      <c r="F339" s="1" t="s">
        <v>333</v>
      </c>
      <c r="G339" s="1">
        <v>7098</v>
      </c>
      <c r="H339" s="1">
        <v>6664</v>
      </c>
      <c r="I339" s="1">
        <v>559.29999999999995</v>
      </c>
      <c r="J339" s="1">
        <v>6664</v>
      </c>
      <c r="K339" s="1">
        <v>0</v>
      </c>
      <c r="P339" s="9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5.2" x14ac:dyDescent="0.3">
      <c r="A340" s="98">
        <v>339</v>
      </c>
      <c r="B340" s="1">
        <v>34</v>
      </c>
      <c r="C340" s="1" t="s">
        <v>403</v>
      </c>
      <c r="D340" s="1" t="s">
        <v>508</v>
      </c>
      <c r="E340" s="1">
        <v>1737</v>
      </c>
      <c r="F340" s="1" t="s">
        <v>90</v>
      </c>
      <c r="G340" s="1">
        <v>1737</v>
      </c>
      <c r="H340" s="1">
        <v>6664</v>
      </c>
      <c r="I340" s="1">
        <v>32979.199999999997</v>
      </c>
      <c r="J340" s="1">
        <v>6732</v>
      </c>
      <c r="K340" s="1">
        <v>68</v>
      </c>
      <c r="P340" s="9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7.6" x14ac:dyDescent="0.3">
      <c r="A341" s="98">
        <v>340</v>
      </c>
      <c r="B341" s="1">
        <v>3</v>
      </c>
      <c r="C341" s="1" t="s">
        <v>517</v>
      </c>
      <c r="D341" s="1" t="s">
        <v>509</v>
      </c>
      <c r="E341" s="1">
        <v>171</v>
      </c>
      <c r="F341" s="1" t="s">
        <v>17</v>
      </c>
      <c r="G341" s="1">
        <v>171</v>
      </c>
      <c r="H341" s="1">
        <v>6664</v>
      </c>
      <c r="I341" s="1">
        <v>517.29999999999995</v>
      </c>
      <c r="J341" s="1">
        <v>6664</v>
      </c>
      <c r="K341" s="1">
        <v>0</v>
      </c>
      <c r="P341" s="9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7.6" x14ac:dyDescent="0.3">
      <c r="A342" s="98">
        <v>341</v>
      </c>
      <c r="B342" s="1">
        <v>3</v>
      </c>
      <c r="C342" s="1" t="s">
        <v>517</v>
      </c>
      <c r="D342" s="1" t="s">
        <v>509</v>
      </c>
      <c r="E342" s="1">
        <v>423</v>
      </c>
      <c r="F342" s="1" t="s">
        <v>26</v>
      </c>
      <c r="G342" s="1">
        <v>423</v>
      </c>
      <c r="H342" s="1">
        <v>6664</v>
      </c>
      <c r="I342" s="1">
        <v>237.1</v>
      </c>
      <c r="J342" s="1">
        <v>6731</v>
      </c>
      <c r="K342" s="1">
        <v>67</v>
      </c>
      <c r="P342" s="9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7.6" x14ac:dyDescent="0.3">
      <c r="A343" s="98">
        <v>342</v>
      </c>
      <c r="B343" s="1">
        <v>3</v>
      </c>
      <c r="C343" s="1" t="s">
        <v>517</v>
      </c>
      <c r="D343" s="1" t="s">
        <v>509</v>
      </c>
      <c r="E343" s="1">
        <v>747</v>
      </c>
      <c r="F343" s="1" t="s">
        <v>40</v>
      </c>
      <c r="G343" s="1">
        <v>747</v>
      </c>
      <c r="H343" s="1">
        <v>6664</v>
      </c>
      <c r="I343" s="1">
        <v>603.79999999999995</v>
      </c>
      <c r="J343" s="1">
        <v>6664</v>
      </c>
      <c r="K343" s="1">
        <v>0</v>
      </c>
      <c r="P343" s="9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7.6" x14ac:dyDescent="0.3">
      <c r="A344" s="98">
        <v>343</v>
      </c>
      <c r="B344" s="1">
        <v>3</v>
      </c>
      <c r="C344" s="1" t="s">
        <v>517</v>
      </c>
      <c r="D344" s="1" t="s">
        <v>509</v>
      </c>
      <c r="E344" s="1">
        <v>1152</v>
      </c>
      <c r="F344" s="1" t="s">
        <v>64</v>
      </c>
      <c r="G344" s="1">
        <v>1152</v>
      </c>
      <c r="H344" s="1">
        <v>6664</v>
      </c>
      <c r="I344" s="1">
        <v>942.5</v>
      </c>
      <c r="J344" s="1">
        <v>6715</v>
      </c>
      <c r="K344" s="1">
        <v>51</v>
      </c>
      <c r="P344" s="9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1.4" x14ac:dyDescent="0.3">
      <c r="A345" s="98">
        <v>344</v>
      </c>
      <c r="B345" s="1">
        <v>3</v>
      </c>
      <c r="C345" s="1" t="s">
        <v>517</v>
      </c>
      <c r="D345" s="1" t="s">
        <v>509</v>
      </c>
      <c r="E345" s="1">
        <v>1218</v>
      </c>
      <c r="F345" s="1" t="s">
        <v>69</v>
      </c>
      <c r="G345" s="1">
        <v>1218</v>
      </c>
      <c r="H345" s="1">
        <v>6664</v>
      </c>
      <c r="I345" s="1">
        <v>348</v>
      </c>
      <c r="J345" s="1">
        <v>6792</v>
      </c>
      <c r="K345" s="1">
        <v>128</v>
      </c>
      <c r="P345" s="9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7.6" x14ac:dyDescent="0.3">
      <c r="A346" s="98">
        <v>345</v>
      </c>
      <c r="B346" s="1">
        <v>3</v>
      </c>
      <c r="C346" s="1" t="s">
        <v>517</v>
      </c>
      <c r="D346" s="1" t="s">
        <v>509</v>
      </c>
      <c r="E346" s="1">
        <v>1975</v>
      </c>
      <c r="F346" s="1" t="s">
        <v>246</v>
      </c>
      <c r="G346" s="1">
        <v>1975</v>
      </c>
      <c r="H346" s="1">
        <v>6664</v>
      </c>
      <c r="I346" s="1">
        <v>431.3</v>
      </c>
      <c r="J346" s="1">
        <v>6673</v>
      </c>
      <c r="K346" s="1">
        <v>9</v>
      </c>
      <c r="P346" s="9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7.6" x14ac:dyDescent="0.3">
      <c r="A347" s="98">
        <v>346</v>
      </c>
      <c r="B347" s="1">
        <v>3</v>
      </c>
      <c r="C347" s="1" t="s">
        <v>517</v>
      </c>
      <c r="D347" s="1" t="s">
        <v>509</v>
      </c>
      <c r="E347" s="1">
        <v>2376</v>
      </c>
      <c r="F347" s="1" t="s">
        <v>117</v>
      </c>
      <c r="G347" s="1">
        <v>2376</v>
      </c>
      <c r="H347" s="1">
        <v>6664</v>
      </c>
      <c r="I347" s="1">
        <v>427</v>
      </c>
      <c r="J347" s="1">
        <v>6695</v>
      </c>
      <c r="K347" s="1">
        <v>31</v>
      </c>
      <c r="P347" s="9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1.4" x14ac:dyDescent="0.3">
      <c r="A348" s="98">
        <v>347</v>
      </c>
      <c r="B348" s="1">
        <v>3</v>
      </c>
      <c r="C348" s="1" t="s">
        <v>517</v>
      </c>
      <c r="D348" s="1" t="s">
        <v>509</v>
      </c>
      <c r="E348" s="1">
        <v>2457</v>
      </c>
      <c r="F348" s="1" t="s">
        <v>119</v>
      </c>
      <c r="G348" s="1">
        <v>2457</v>
      </c>
      <c r="H348" s="1">
        <v>6664</v>
      </c>
      <c r="I348" s="1">
        <v>459</v>
      </c>
      <c r="J348" s="1">
        <v>6664</v>
      </c>
      <c r="K348" s="1">
        <v>0</v>
      </c>
      <c r="P348" s="9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1.4" x14ac:dyDescent="0.3">
      <c r="A349" s="98">
        <v>348</v>
      </c>
      <c r="B349" s="1">
        <v>3</v>
      </c>
      <c r="C349" s="1" t="s">
        <v>517</v>
      </c>
      <c r="D349" s="1" t="s">
        <v>509</v>
      </c>
      <c r="E349" s="1">
        <v>2862</v>
      </c>
      <c r="F349" s="1" t="s">
        <v>137</v>
      </c>
      <c r="G349" s="1">
        <v>2862</v>
      </c>
      <c r="H349" s="1">
        <v>6664</v>
      </c>
      <c r="I349" s="1">
        <v>637.6</v>
      </c>
      <c r="J349" s="1">
        <v>6711</v>
      </c>
      <c r="K349" s="1">
        <v>47</v>
      </c>
      <c r="P349" s="9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7.6" x14ac:dyDescent="0.3">
      <c r="A350" s="98">
        <v>349</v>
      </c>
      <c r="B350" s="1">
        <v>3</v>
      </c>
      <c r="C350" s="1" t="s">
        <v>517</v>
      </c>
      <c r="D350" s="1" t="s">
        <v>509</v>
      </c>
      <c r="E350" s="1">
        <v>3348</v>
      </c>
      <c r="F350" s="1" t="s">
        <v>156</v>
      </c>
      <c r="G350" s="1">
        <v>3348</v>
      </c>
      <c r="H350" s="1">
        <v>6664</v>
      </c>
      <c r="I350" s="1">
        <v>467.3</v>
      </c>
      <c r="J350" s="1">
        <v>6767</v>
      </c>
      <c r="K350" s="1">
        <v>103</v>
      </c>
      <c r="P350" s="9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55.2" x14ac:dyDescent="0.3">
      <c r="A351" s="98">
        <v>350</v>
      </c>
      <c r="B351" s="1">
        <v>3</v>
      </c>
      <c r="C351" s="1" t="s">
        <v>517</v>
      </c>
      <c r="D351" s="1" t="s">
        <v>509</v>
      </c>
      <c r="E351" s="1">
        <v>4068</v>
      </c>
      <c r="F351" s="1" t="s">
        <v>179</v>
      </c>
      <c r="G351" s="1">
        <v>4068</v>
      </c>
      <c r="H351" s="1">
        <v>6664</v>
      </c>
      <c r="I351" s="1">
        <v>431</v>
      </c>
      <c r="J351" s="1">
        <v>6699</v>
      </c>
      <c r="K351" s="1">
        <v>35</v>
      </c>
      <c r="P351" s="9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1.4" x14ac:dyDescent="0.3">
      <c r="A352" s="98">
        <v>351</v>
      </c>
      <c r="B352" s="1">
        <v>3</v>
      </c>
      <c r="C352" s="1" t="s">
        <v>517</v>
      </c>
      <c r="D352" s="1" t="s">
        <v>509</v>
      </c>
      <c r="E352" s="1">
        <v>4149</v>
      </c>
      <c r="F352" s="1" t="s">
        <v>173</v>
      </c>
      <c r="G352" s="1">
        <v>4149</v>
      </c>
      <c r="H352" s="1">
        <v>6664</v>
      </c>
      <c r="I352" s="1">
        <v>1412</v>
      </c>
      <c r="J352" s="1">
        <v>6704</v>
      </c>
      <c r="K352" s="1">
        <v>40</v>
      </c>
      <c r="P352" s="9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7.6" x14ac:dyDescent="0.3">
      <c r="A353" s="98">
        <v>352</v>
      </c>
      <c r="B353" s="1">
        <v>3</v>
      </c>
      <c r="C353" s="1" t="s">
        <v>517</v>
      </c>
      <c r="D353" s="1" t="s">
        <v>509</v>
      </c>
      <c r="E353" s="1">
        <v>5157</v>
      </c>
      <c r="F353" s="1" t="s">
        <v>268</v>
      </c>
      <c r="G353" s="1">
        <v>6099</v>
      </c>
      <c r="H353" s="1">
        <v>6664</v>
      </c>
      <c r="I353" s="1">
        <v>615.4</v>
      </c>
      <c r="J353" s="1">
        <v>6717</v>
      </c>
      <c r="K353" s="1">
        <v>53</v>
      </c>
      <c r="P353" s="9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7.6" x14ac:dyDescent="0.3">
      <c r="A354" s="98">
        <v>353</v>
      </c>
      <c r="B354" s="1">
        <v>3</v>
      </c>
      <c r="C354" s="1" t="s">
        <v>517</v>
      </c>
      <c r="D354" s="1" t="s">
        <v>509</v>
      </c>
      <c r="E354" s="1">
        <v>5486</v>
      </c>
      <c r="F354" s="1" t="s">
        <v>244</v>
      </c>
      <c r="G354" s="1">
        <v>5486</v>
      </c>
      <c r="H354" s="1">
        <v>6664</v>
      </c>
      <c r="I354" s="1">
        <v>367.2</v>
      </c>
      <c r="J354" s="1">
        <v>6685</v>
      </c>
      <c r="K354" s="1">
        <v>21</v>
      </c>
      <c r="P354" s="9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7.6" x14ac:dyDescent="0.3">
      <c r="A355" s="98">
        <v>354</v>
      </c>
      <c r="B355" s="1">
        <v>3</v>
      </c>
      <c r="C355" s="1" t="s">
        <v>517</v>
      </c>
      <c r="D355" s="1" t="s">
        <v>509</v>
      </c>
      <c r="E355" s="1">
        <v>5949</v>
      </c>
      <c r="F355" s="1" t="s">
        <v>257</v>
      </c>
      <c r="G355" s="1">
        <v>5949</v>
      </c>
      <c r="H355" s="1">
        <v>6664</v>
      </c>
      <c r="I355" s="1">
        <v>1048</v>
      </c>
      <c r="J355" s="1">
        <v>6664</v>
      </c>
      <c r="K355" s="1">
        <v>0</v>
      </c>
      <c r="P355" s="9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7.6" x14ac:dyDescent="0.3">
      <c r="A356" s="98">
        <v>355</v>
      </c>
      <c r="B356" s="1">
        <v>3</v>
      </c>
      <c r="C356" s="1" t="s">
        <v>517</v>
      </c>
      <c r="D356" s="1" t="s">
        <v>509</v>
      </c>
      <c r="E356" s="1">
        <v>6048</v>
      </c>
      <c r="F356" s="1" t="s">
        <v>263</v>
      </c>
      <c r="G356" s="1">
        <v>6035</v>
      </c>
      <c r="H356" s="1">
        <v>6664</v>
      </c>
      <c r="I356" s="1">
        <v>473</v>
      </c>
      <c r="J356" s="1">
        <v>6679</v>
      </c>
      <c r="K356" s="1">
        <v>15</v>
      </c>
      <c r="P356" s="9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.6" x14ac:dyDescent="0.3">
      <c r="A357" s="98">
        <v>356</v>
      </c>
      <c r="B357" s="1">
        <v>100</v>
      </c>
      <c r="C357" s="1" t="s">
        <v>404</v>
      </c>
      <c r="D357" s="1" t="s">
        <v>508</v>
      </c>
      <c r="E357" s="1">
        <v>1863</v>
      </c>
      <c r="F357" s="1" t="s">
        <v>93</v>
      </c>
      <c r="G357" s="1">
        <v>1863</v>
      </c>
      <c r="H357" s="1">
        <v>6664</v>
      </c>
      <c r="I357" s="1">
        <v>10555.8</v>
      </c>
      <c r="J357" s="1">
        <v>6671</v>
      </c>
      <c r="K357" s="1">
        <v>7</v>
      </c>
      <c r="P357" s="9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7.6" x14ac:dyDescent="0.3">
      <c r="A358" s="98">
        <v>357</v>
      </c>
      <c r="B358" s="1">
        <v>22</v>
      </c>
      <c r="C358" s="1" t="s">
        <v>518</v>
      </c>
      <c r="D358" s="1" t="s">
        <v>509</v>
      </c>
      <c r="E358" s="1">
        <v>441</v>
      </c>
      <c r="F358" s="1" t="s">
        <v>497</v>
      </c>
      <c r="G358" s="1">
        <v>441</v>
      </c>
      <c r="H358" s="1">
        <v>6664</v>
      </c>
      <c r="I358" s="1">
        <v>778.4</v>
      </c>
      <c r="J358" s="1">
        <v>6709</v>
      </c>
      <c r="K358" s="1">
        <v>45</v>
      </c>
      <c r="P358" s="9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7.6" x14ac:dyDescent="0.3">
      <c r="A359" s="98">
        <v>358</v>
      </c>
      <c r="B359" s="1">
        <v>22</v>
      </c>
      <c r="C359" s="1" t="s">
        <v>518</v>
      </c>
      <c r="D359" s="1" t="s">
        <v>509</v>
      </c>
      <c r="E359" s="1">
        <v>1476</v>
      </c>
      <c r="F359" s="1" t="s">
        <v>80</v>
      </c>
      <c r="G359" s="1">
        <v>1476</v>
      </c>
      <c r="H359" s="1">
        <v>6664</v>
      </c>
      <c r="I359" s="1">
        <v>9256.9</v>
      </c>
      <c r="J359" s="1">
        <v>6733</v>
      </c>
      <c r="K359" s="1">
        <v>69</v>
      </c>
      <c r="P359" s="9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7.6" x14ac:dyDescent="0.3">
      <c r="A360" s="98">
        <v>359</v>
      </c>
      <c r="B360" s="1">
        <v>22</v>
      </c>
      <c r="C360" s="1" t="s">
        <v>518</v>
      </c>
      <c r="D360" s="1" t="s">
        <v>509</v>
      </c>
      <c r="E360" s="1">
        <v>2511</v>
      </c>
      <c r="F360" s="1" t="s">
        <v>123</v>
      </c>
      <c r="G360" s="1">
        <v>2511</v>
      </c>
      <c r="H360" s="1">
        <v>6664</v>
      </c>
      <c r="I360" s="1">
        <v>1956.7</v>
      </c>
      <c r="J360" s="1">
        <v>6664</v>
      </c>
      <c r="K360" s="1">
        <v>0</v>
      </c>
      <c r="P360" s="9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7.6" x14ac:dyDescent="0.3">
      <c r="A361" s="98">
        <v>360</v>
      </c>
      <c r="B361" s="1">
        <v>22</v>
      </c>
      <c r="C361" s="1" t="s">
        <v>518</v>
      </c>
      <c r="D361" s="1" t="s">
        <v>509</v>
      </c>
      <c r="E361" s="1">
        <v>3645</v>
      </c>
      <c r="F361" s="1" t="s">
        <v>164</v>
      </c>
      <c r="G361" s="1">
        <v>3645</v>
      </c>
      <c r="H361" s="1">
        <v>6664</v>
      </c>
      <c r="I361" s="1">
        <v>2494.5</v>
      </c>
      <c r="J361" s="1">
        <v>6664</v>
      </c>
      <c r="K361" s="1">
        <v>0</v>
      </c>
      <c r="P361" s="9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7.6" x14ac:dyDescent="0.3">
      <c r="A362" s="98">
        <v>361</v>
      </c>
      <c r="B362" s="1">
        <v>22</v>
      </c>
      <c r="C362" s="1" t="s">
        <v>518</v>
      </c>
      <c r="D362" s="1" t="s">
        <v>509</v>
      </c>
      <c r="E362" s="1">
        <v>4356</v>
      </c>
      <c r="F362" s="1" t="s">
        <v>188</v>
      </c>
      <c r="G362" s="1">
        <v>4356</v>
      </c>
      <c r="H362" s="1">
        <v>6664</v>
      </c>
      <c r="I362" s="1">
        <v>842.1</v>
      </c>
      <c r="J362" s="1">
        <v>6664</v>
      </c>
      <c r="K362" s="1">
        <v>0</v>
      </c>
      <c r="P362" s="9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7.6" x14ac:dyDescent="0.3">
      <c r="A363" s="98">
        <v>362</v>
      </c>
      <c r="B363" s="1">
        <v>22</v>
      </c>
      <c r="C363" s="1" t="s">
        <v>518</v>
      </c>
      <c r="D363" s="1" t="s">
        <v>509</v>
      </c>
      <c r="E363" s="1">
        <v>4824</v>
      </c>
      <c r="F363" s="1" t="s">
        <v>247</v>
      </c>
      <c r="G363" s="1">
        <v>5510</v>
      </c>
      <c r="H363" s="1">
        <v>6664</v>
      </c>
      <c r="I363" s="1">
        <v>704</v>
      </c>
      <c r="J363" s="1">
        <v>6664</v>
      </c>
      <c r="K363" s="1">
        <v>0</v>
      </c>
      <c r="P363" s="9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7.6" x14ac:dyDescent="0.3">
      <c r="A364" s="98">
        <v>363</v>
      </c>
      <c r="B364" s="1">
        <v>22</v>
      </c>
      <c r="C364" s="1" t="s">
        <v>518</v>
      </c>
      <c r="D364" s="1" t="s">
        <v>509</v>
      </c>
      <c r="E364" s="1">
        <v>6453</v>
      </c>
      <c r="F364" s="1" t="s">
        <v>285</v>
      </c>
      <c r="G364" s="1">
        <v>6453</v>
      </c>
      <c r="H364" s="1">
        <v>6664</v>
      </c>
      <c r="I364" s="1">
        <v>587.20000000000005</v>
      </c>
      <c r="J364" s="1">
        <v>6664</v>
      </c>
      <c r="K364" s="1">
        <v>0</v>
      </c>
      <c r="P364" s="9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7.6" x14ac:dyDescent="0.3">
      <c r="A365" s="98">
        <v>364</v>
      </c>
      <c r="B365" s="1">
        <v>22</v>
      </c>
      <c r="C365" s="1" t="s">
        <v>518</v>
      </c>
      <c r="D365" s="1" t="s">
        <v>509</v>
      </c>
      <c r="E365" s="1">
        <v>6460</v>
      </c>
      <c r="F365" s="1" t="s">
        <v>286</v>
      </c>
      <c r="G365" s="1">
        <v>6460</v>
      </c>
      <c r="H365" s="1">
        <v>6664</v>
      </c>
      <c r="I365" s="1">
        <v>632.1</v>
      </c>
      <c r="J365" s="1">
        <v>6696</v>
      </c>
      <c r="K365" s="1">
        <v>32</v>
      </c>
      <c r="P365" s="9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7.6" x14ac:dyDescent="0.3">
      <c r="A366" s="98">
        <v>365</v>
      </c>
      <c r="B366" s="1">
        <v>22</v>
      </c>
      <c r="C366" s="1" t="s">
        <v>518</v>
      </c>
      <c r="D366" s="1" t="s">
        <v>509</v>
      </c>
      <c r="E366" s="1">
        <v>6534</v>
      </c>
      <c r="F366" s="1" t="s">
        <v>292</v>
      </c>
      <c r="G366" s="1">
        <v>6534</v>
      </c>
      <c r="H366" s="1">
        <v>6664</v>
      </c>
      <c r="I366" s="1">
        <v>685.1</v>
      </c>
      <c r="J366" s="1">
        <v>6664</v>
      </c>
      <c r="K366" s="1">
        <v>0</v>
      </c>
      <c r="P366" s="9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41.4" x14ac:dyDescent="0.3">
      <c r="A367" s="98">
        <v>366</v>
      </c>
      <c r="B367" s="1">
        <v>74</v>
      </c>
      <c r="C367" s="1" t="s">
        <v>405</v>
      </c>
      <c r="D367" s="1" t="s">
        <v>508</v>
      </c>
      <c r="E367" s="1">
        <v>1221</v>
      </c>
      <c r="F367" s="1" t="s">
        <v>71</v>
      </c>
      <c r="G367" s="1">
        <v>1221</v>
      </c>
      <c r="H367" s="1">
        <v>6664</v>
      </c>
      <c r="I367" s="1">
        <v>2004.7</v>
      </c>
      <c r="J367" s="1">
        <v>6700</v>
      </c>
      <c r="K367" s="1">
        <v>36</v>
      </c>
      <c r="P367" s="9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7.6" x14ac:dyDescent="0.3">
      <c r="A368" s="98">
        <v>367</v>
      </c>
      <c r="B368" s="1">
        <v>74</v>
      </c>
      <c r="C368" s="1" t="s">
        <v>405</v>
      </c>
      <c r="D368" s="1" t="s">
        <v>508</v>
      </c>
      <c r="E368" s="1">
        <v>3141</v>
      </c>
      <c r="F368" s="1" t="s">
        <v>148</v>
      </c>
      <c r="G368" s="1">
        <v>3141</v>
      </c>
      <c r="H368" s="1">
        <v>6664</v>
      </c>
      <c r="I368" s="1">
        <v>13981.6</v>
      </c>
      <c r="J368" s="1">
        <v>6681</v>
      </c>
      <c r="K368" s="1">
        <v>17</v>
      </c>
      <c r="P368" s="9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7.6" x14ac:dyDescent="0.3">
      <c r="A369" s="98">
        <v>368</v>
      </c>
      <c r="B369" s="1">
        <v>74</v>
      </c>
      <c r="C369" s="1" t="s">
        <v>405</v>
      </c>
      <c r="D369" s="1" t="s">
        <v>508</v>
      </c>
      <c r="E369" s="1">
        <v>6093</v>
      </c>
      <c r="F369" s="1" t="s">
        <v>265</v>
      </c>
      <c r="G369" s="1">
        <v>6093</v>
      </c>
      <c r="H369" s="1">
        <v>6664</v>
      </c>
      <c r="I369" s="1">
        <v>1328.6</v>
      </c>
      <c r="J369" s="1">
        <v>6664</v>
      </c>
      <c r="K369" s="1">
        <v>0</v>
      </c>
      <c r="P369" s="9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7.6" x14ac:dyDescent="0.3">
      <c r="A370" s="98">
        <v>369</v>
      </c>
      <c r="B370" s="1">
        <v>2</v>
      </c>
      <c r="C370" s="1" t="s">
        <v>519</v>
      </c>
      <c r="D370" s="1" t="s">
        <v>509</v>
      </c>
      <c r="E370" s="1">
        <v>333</v>
      </c>
      <c r="F370" s="1" t="s">
        <v>217</v>
      </c>
      <c r="G370" s="1">
        <v>333</v>
      </c>
      <c r="H370" s="1">
        <v>6664</v>
      </c>
      <c r="I370" s="1">
        <v>421.1</v>
      </c>
      <c r="J370" s="1">
        <v>6734</v>
      </c>
      <c r="K370" s="1">
        <v>70</v>
      </c>
      <c r="P370" s="9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41.4" x14ac:dyDescent="0.3">
      <c r="A371" s="98">
        <v>370</v>
      </c>
      <c r="B371" s="1">
        <v>2</v>
      </c>
      <c r="C371" s="1" t="s">
        <v>519</v>
      </c>
      <c r="D371" s="1" t="s">
        <v>509</v>
      </c>
      <c r="E371" s="1">
        <v>1218</v>
      </c>
      <c r="F371" s="1" t="s">
        <v>69</v>
      </c>
      <c r="G371" s="1">
        <v>1218</v>
      </c>
      <c r="H371" s="1">
        <v>6664</v>
      </c>
      <c r="I371" s="1">
        <v>348</v>
      </c>
      <c r="J371" s="1">
        <v>6792</v>
      </c>
      <c r="K371" s="1">
        <v>128</v>
      </c>
      <c r="P371" s="9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7.6" x14ac:dyDescent="0.3">
      <c r="A372" s="98">
        <v>371</v>
      </c>
      <c r="B372" s="1">
        <v>2</v>
      </c>
      <c r="C372" s="1" t="s">
        <v>519</v>
      </c>
      <c r="D372" s="1" t="s">
        <v>509</v>
      </c>
      <c r="E372" s="1">
        <v>2088</v>
      </c>
      <c r="F372" s="1" t="s">
        <v>107</v>
      </c>
      <c r="G372" s="1">
        <v>2088</v>
      </c>
      <c r="H372" s="1">
        <v>6664</v>
      </c>
      <c r="I372" s="1">
        <v>698.3</v>
      </c>
      <c r="J372" s="1">
        <v>6787</v>
      </c>
      <c r="K372" s="1">
        <v>123</v>
      </c>
      <c r="P372" s="9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41.4" x14ac:dyDescent="0.3">
      <c r="A373" s="98">
        <v>372</v>
      </c>
      <c r="B373" s="1">
        <v>2</v>
      </c>
      <c r="C373" s="1" t="s">
        <v>519</v>
      </c>
      <c r="D373" s="1" t="s">
        <v>509</v>
      </c>
      <c r="E373" s="1">
        <v>2556</v>
      </c>
      <c r="F373" s="1" t="s">
        <v>125</v>
      </c>
      <c r="G373" s="1">
        <v>2556</v>
      </c>
      <c r="H373" s="1">
        <v>6664</v>
      </c>
      <c r="I373" s="1">
        <v>376</v>
      </c>
      <c r="J373" s="1">
        <v>6679</v>
      </c>
      <c r="K373" s="1">
        <v>15</v>
      </c>
      <c r="P373" s="9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41.4" x14ac:dyDescent="0.3">
      <c r="A374" s="98">
        <v>373</v>
      </c>
      <c r="B374" s="1">
        <v>2</v>
      </c>
      <c r="C374" s="1" t="s">
        <v>519</v>
      </c>
      <c r="D374" s="1" t="s">
        <v>509</v>
      </c>
      <c r="E374" s="1">
        <v>2846</v>
      </c>
      <c r="F374" s="1" t="s">
        <v>136</v>
      </c>
      <c r="G374" s="1">
        <v>2846</v>
      </c>
      <c r="H374" s="1">
        <v>6664</v>
      </c>
      <c r="I374" s="1">
        <v>300.10000000000002</v>
      </c>
      <c r="J374" s="1">
        <v>6735</v>
      </c>
      <c r="K374" s="1">
        <v>71</v>
      </c>
      <c r="P374" s="9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41.4" x14ac:dyDescent="0.3">
      <c r="A375" s="98">
        <v>374</v>
      </c>
      <c r="B375" s="1">
        <v>2</v>
      </c>
      <c r="C375" s="1" t="s">
        <v>519</v>
      </c>
      <c r="D375" s="1" t="s">
        <v>509</v>
      </c>
      <c r="E375" s="1">
        <v>2862</v>
      </c>
      <c r="F375" s="1" t="s">
        <v>137</v>
      </c>
      <c r="G375" s="1">
        <v>2862</v>
      </c>
      <c r="H375" s="1">
        <v>6664</v>
      </c>
      <c r="I375" s="1">
        <v>637.6</v>
      </c>
      <c r="J375" s="1">
        <v>6711</v>
      </c>
      <c r="K375" s="1">
        <v>47</v>
      </c>
      <c r="P375" s="9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41.4" x14ac:dyDescent="0.3">
      <c r="A376" s="98">
        <v>375</v>
      </c>
      <c r="B376" s="1">
        <v>2</v>
      </c>
      <c r="C376" s="1" t="s">
        <v>519</v>
      </c>
      <c r="D376" s="1" t="s">
        <v>509</v>
      </c>
      <c r="E376" s="1">
        <v>3537</v>
      </c>
      <c r="F376" s="1" t="s">
        <v>160</v>
      </c>
      <c r="G376" s="1">
        <v>3537</v>
      </c>
      <c r="H376" s="1">
        <v>6664</v>
      </c>
      <c r="I376" s="1">
        <v>291</v>
      </c>
      <c r="J376" s="1">
        <v>6664</v>
      </c>
      <c r="K376" s="1">
        <v>0</v>
      </c>
      <c r="P376" s="9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7.6" x14ac:dyDescent="0.3">
      <c r="A377" s="98">
        <v>376</v>
      </c>
      <c r="B377" s="1">
        <v>2</v>
      </c>
      <c r="C377" s="1" t="s">
        <v>519</v>
      </c>
      <c r="D377" s="1" t="s">
        <v>509</v>
      </c>
      <c r="E377" s="1">
        <v>4890</v>
      </c>
      <c r="F377" s="1" t="s">
        <v>226</v>
      </c>
      <c r="G377" s="1">
        <v>4890</v>
      </c>
      <c r="H377" s="1">
        <v>6664</v>
      </c>
      <c r="I377" s="1">
        <v>973.9</v>
      </c>
      <c r="J377" s="1">
        <v>6678</v>
      </c>
      <c r="K377" s="1">
        <v>14</v>
      </c>
      <c r="P377" s="9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7.6" x14ac:dyDescent="0.3">
      <c r="A378" s="98">
        <v>377</v>
      </c>
      <c r="B378" s="1">
        <v>2</v>
      </c>
      <c r="C378" s="1" t="s">
        <v>519</v>
      </c>
      <c r="D378" s="1" t="s">
        <v>509</v>
      </c>
      <c r="E378" s="1">
        <v>5157</v>
      </c>
      <c r="F378" s="1" t="s">
        <v>268</v>
      </c>
      <c r="G378" s="1">
        <v>6099</v>
      </c>
      <c r="H378" s="1">
        <v>6664</v>
      </c>
      <c r="I378" s="1">
        <v>615.4</v>
      </c>
      <c r="J378" s="1">
        <v>6717</v>
      </c>
      <c r="K378" s="1">
        <v>53</v>
      </c>
      <c r="P378" s="9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7.6" x14ac:dyDescent="0.3">
      <c r="A379" s="98">
        <v>378</v>
      </c>
      <c r="B379" s="1">
        <v>2</v>
      </c>
      <c r="C379" s="1" t="s">
        <v>519</v>
      </c>
      <c r="D379" s="1" t="s">
        <v>509</v>
      </c>
      <c r="E379" s="1">
        <v>5283</v>
      </c>
      <c r="F379" s="1" t="s">
        <v>240</v>
      </c>
      <c r="G379" s="1">
        <v>5283</v>
      </c>
      <c r="H379" s="1">
        <v>6664</v>
      </c>
      <c r="I379" s="1">
        <v>695.2</v>
      </c>
      <c r="J379" s="1">
        <v>6799</v>
      </c>
      <c r="K379" s="1">
        <v>135</v>
      </c>
      <c r="P379" s="9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7.6" x14ac:dyDescent="0.3">
      <c r="A380" s="98">
        <v>379</v>
      </c>
      <c r="B380" s="1">
        <v>2</v>
      </c>
      <c r="C380" s="1" t="s">
        <v>519</v>
      </c>
      <c r="D380" s="1" t="s">
        <v>509</v>
      </c>
      <c r="E380" s="1">
        <v>5724</v>
      </c>
      <c r="F380" s="1" t="s">
        <v>251</v>
      </c>
      <c r="G380" s="1">
        <v>5724</v>
      </c>
      <c r="H380" s="1">
        <v>6664</v>
      </c>
      <c r="I380" s="1">
        <v>229</v>
      </c>
      <c r="J380" s="1">
        <v>6678</v>
      </c>
      <c r="K380" s="1">
        <v>14</v>
      </c>
      <c r="P380" s="9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7.6" x14ac:dyDescent="0.3">
      <c r="A381" s="98">
        <v>380</v>
      </c>
      <c r="B381" s="1">
        <v>2</v>
      </c>
      <c r="C381" s="1" t="s">
        <v>519</v>
      </c>
      <c r="D381" s="1" t="s">
        <v>509</v>
      </c>
      <c r="E381" s="1">
        <v>6048</v>
      </c>
      <c r="F381" s="1" t="s">
        <v>263</v>
      </c>
      <c r="G381" s="1">
        <v>6035</v>
      </c>
      <c r="H381" s="1">
        <v>6664</v>
      </c>
      <c r="I381" s="1">
        <v>473</v>
      </c>
      <c r="J381" s="1">
        <v>6679</v>
      </c>
      <c r="K381" s="1">
        <v>15</v>
      </c>
      <c r="P381" s="9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7.6" x14ac:dyDescent="0.3">
      <c r="A382" s="98">
        <v>381</v>
      </c>
      <c r="B382" s="1">
        <v>2</v>
      </c>
      <c r="C382" s="1" t="s">
        <v>519</v>
      </c>
      <c r="D382" s="1" t="s">
        <v>509</v>
      </c>
      <c r="E382" s="1">
        <v>6102</v>
      </c>
      <c r="F382" s="1" t="s">
        <v>275</v>
      </c>
      <c r="G382" s="1">
        <v>6102</v>
      </c>
      <c r="H382" s="1">
        <v>6664</v>
      </c>
      <c r="I382" s="1">
        <v>1848.2</v>
      </c>
      <c r="J382" s="1">
        <v>6664</v>
      </c>
      <c r="K382" s="1">
        <v>0</v>
      </c>
      <c r="P382" s="9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41.4" x14ac:dyDescent="0.3">
      <c r="A383" s="98">
        <v>382</v>
      </c>
      <c r="B383" s="1">
        <v>2</v>
      </c>
      <c r="C383" s="1" t="s">
        <v>519</v>
      </c>
      <c r="D383" s="1" t="s">
        <v>509</v>
      </c>
      <c r="E383" s="1">
        <v>6921</v>
      </c>
      <c r="F383" s="1" t="s">
        <v>310</v>
      </c>
      <c r="G383" s="1">
        <v>6921</v>
      </c>
      <c r="H383" s="1">
        <v>6664</v>
      </c>
      <c r="I383" s="1">
        <v>317.89999999999998</v>
      </c>
      <c r="J383" s="1">
        <v>6716</v>
      </c>
      <c r="K383" s="1">
        <v>52</v>
      </c>
      <c r="P383" s="9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7.6" x14ac:dyDescent="0.3">
      <c r="A384" s="98">
        <v>383</v>
      </c>
      <c r="B384" s="1">
        <v>14</v>
      </c>
      <c r="C384" s="1" t="s">
        <v>520</v>
      </c>
      <c r="D384" s="1" t="s">
        <v>508</v>
      </c>
      <c r="E384" s="1">
        <v>6039</v>
      </c>
      <c r="F384" s="1" t="s">
        <v>264</v>
      </c>
      <c r="G384" s="1">
        <v>6039</v>
      </c>
      <c r="H384" s="1">
        <v>6664</v>
      </c>
      <c r="I384" s="1">
        <v>14504</v>
      </c>
      <c r="J384" s="1">
        <v>6664</v>
      </c>
      <c r="K384" s="1">
        <v>0</v>
      </c>
      <c r="P384" s="9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7.6" x14ac:dyDescent="0.3">
      <c r="A385" s="98">
        <v>384</v>
      </c>
      <c r="B385" s="1">
        <v>73</v>
      </c>
      <c r="C385" s="1" t="s">
        <v>406</v>
      </c>
      <c r="D385" s="1" t="s">
        <v>509</v>
      </c>
      <c r="E385" s="1">
        <v>603</v>
      </c>
      <c r="F385" s="1" t="s">
        <v>35</v>
      </c>
      <c r="G385" s="1">
        <v>603</v>
      </c>
      <c r="H385" s="1">
        <v>6664</v>
      </c>
      <c r="I385" s="1">
        <v>186</v>
      </c>
      <c r="J385" s="1">
        <v>6795</v>
      </c>
      <c r="K385" s="1">
        <v>131</v>
      </c>
      <c r="P385" s="9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7.6" x14ac:dyDescent="0.3">
      <c r="A386" s="98">
        <v>385</v>
      </c>
      <c r="B386" s="1">
        <v>73</v>
      </c>
      <c r="C386" s="1" t="s">
        <v>406</v>
      </c>
      <c r="D386" s="1" t="s">
        <v>509</v>
      </c>
      <c r="E386" s="1">
        <v>1337</v>
      </c>
      <c r="F386" s="1" t="s">
        <v>75</v>
      </c>
      <c r="G386" s="1">
        <v>1337</v>
      </c>
      <c r="H386" s="1">
        <v>6664</v>
      </c>
      <c r="I386" s="1">
        <v>5086.6000000000004</v>
      </c>
      <c r="J386" s="1">
        <v>6664</v>
      </c>
      <c r="K386" s="1">
        <v>0</v>
      </c>
      <c r="P386" s="9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7.6" x14ac:dyDescent="0.3">
      <c r="A387" s="98">
        <v>386</v>
      </c>
      <c r="B387" s="1">
        <v>73</v>
      </c>
      <c r="C387" s="1" t="s">
        <v>406</v>
      </c>
      <c r="D387" s="1" t="s">
        <v>509</v>
      </c>
      <c r="E387" s="1">
        <v>1926</v>
      </c>
      <c r="F387" s="1" t="s">
        <v>95</v>
      </c>
      <c r="G387" s="1">
        <v>1926</v>
      </c>
      <c r="H387" s="1">
        <v>6664</v>
      </c>
      <c r="I387" s="1">
        <v>580.70000000000005</v>
      </c>
      <c r="J387" s="1">
        <v>6710</v>
      </c>
      <c r="K387" s="1">
        <v>46</v>
      </c>
      <c r="P387" s="9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7.6" x14ac:dyDescent="0.3">
      <c r="A388" s="98">
        <v>387</v>
      </c>
      <c r="B388" s="1">
        <v>73</v>
      </c>
      <c r="C388" s="1" t="s">
        <v>406</v>
      </c>
      <c r="D388" s="1" t="s">
        <v>509</v>
      </c>
      <c r="E388" s="1">
        <v>3141</v>
      </c>
      <c r="F388" s="1" t="s">
        <v>148</v>
      </c>
      <c r="G388" s="1">
        <v>3141</v>
      </c>
      <c r="H388" s="1">
        <v>6664</v>
      </c>
      <c r="I388" s="1">
        <v>13981.6</v>
      </c>
      <c r="J388" s="1">
        <v>6681</v>
      </c>
      <c r="K388" s="1">
        <v>17</v>
      </c>
      <c r="P388" s="9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7.6" x14ac:dyDescent="0.3">
      <c r="A389" s="98">
        <v>388</v>
      </c>
      <c r="B389" s="1">
        <v>73</v>
      </c>
      <c r="C389" s="1" t="s">
        <v>406</v>
      </c>
      <c r="D389" s="1" t="s">
        <v>509</v>
      </c>
      <c r="E389" s="1">
        <v>3691</v>
      </c>
      <c r="F389" s="1" t="s">
        <v>208</v>
      </c>
      <c r="G389" s="1">
        <v>3691</v>
      </c>
      <c r="H389" s="1">
        <v>6664</v>
      </c>
      <c r="I389" s="1">
        <v>823.5</v>
      </c>
      <c r="J389" s="1">
        <v>6705</v>
      </c>
      <c r="K389" s="1">
        <v>41</v>
      </c>
      <c r="P389" s="9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7.6" x14ac:dyDescent="0.3">
      <c r="A390" s="98">
        <v>389</v>
      </c>
      <c r="B390" s="1">
        <v>73</v>
      </c>
      <c r="C390" s="1" t="s">
        <v>406</v>
      </c>
      <c r="D390" s="1" t="s">
        <v>509</v>
      </c>
      <c r="E390" s="1">
        <v>3744</v>
      </c>
      <c r="F390" s="1" t="s">
        <v>166</v>
      </c>
      <c r="G390" s="1">
        <v>3744</v>
      </c>
      <c r="H390" s="1">
        <v>6664</v>
      </c>
      <c r="I390" s="1">
        <v>662.9</v>
      </c>
      <c r="J390" s="1">
        <v>6664</v>
      </c>
      <c r="K390" s="1">
        <v>0</v>
      </c>
      <c r="P390" s="9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7.6" x14ac:dyDescent="0.3">
      <c r="A391" s="98">
        <v>390</v>
      </c>
      <c r="B391" s="1">
        <v>73</v>
      </c>
      <c r="C391" s="1" t="s">
        <v>406</v>
      </c>
      <c r="D391" s="1" t="s">
        <v>509</v>
      </c>
      <c r="E391" s="1">
        <v>3816</v>
      </c>
      <c r="F391" s="1" t="s">
        <v>168</v>
      </c>
      <c r="G391" s="1">
        <v>3816</v>
      </c>
      <c r="H391" s="1">
        <v>6664</v>
      </c>
      <c r="I391" s="1">
        <v>359.5</v>
      </c>
      <c r="J391" s="1">
        <v>6664</v>
      </c>
      <c r="K391" s="1">
        <v>0</v>
      </c>
      <c r="P391" s="9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7.6" x14ac:dyDescent="0.3">
      <c r="A392" s="98">
        <v>391</v>
      </c>
      <c r="B392" s="1">
        <v>73</v>
      </c>
      <c r="C392" s="1" t="s">
        <v>406</v>
      </c>
      <c r="D392" s="1" t="s">
        <v>509</v>
      </c>
      <c r="E392" s="1">
        <v>4269</v>
      </c>
      <c r="F392" s="1" t="s">
        <v>187</v>
      </c>
      <c r="G392" s="1">
        <v>4269</v>
      </c>
      <c r="H392" s="1">
        <v>6664</v>
      </c>
      <c r="I392" s="1">
        <v>552.9</v>
      </c>
      <c r="J392" s="1">
        <v>6753</v>
      </c>
      <c r="K392" s="1">
        <v>89</v>
      </c>
      <c r="P392" s="9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7.6" x14ac:dyDescent="0.3">
      <c r="A393" s="98">
        <v>392</v>
      </c>
      <c r="B393" s="1">
        <v>73</v>
      </c>
      <c r="C393" s="1" t="s">
        <v>406</v>
      </c>
      <c r="D393" s="1" t="s">
        <v>509</v>
      </c>
      <c r="E393" s="1">
        <v>4554</v>
      </c>
      <c r="F393" s="1" t="s">
        <v>197</v>
      </c>
      <c r="G393" s="1">
        <v>4554</v>
      </c>
      <c r="H393" s="1">
        <v>6664</v>
      </c>
      <c r="I393" s="1">
        <v>1124.2</v>
      </c>
      <c r="J393" s="1">
        <v>6664</v>
      </c>
      <c r="K393" s="1">
        <v>0</v>
      </c>
      <c r="P393" s="9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7.6" x14ac:dyDescent="0.3">
      <c r="A394" s="98">
        <v>393</v>
      </c>
      <c r="B394" s="1">
        <v>73</v>
      </c>
      <c r="C394" s="1" t="s">
        <v>406</v>
      </c>
      <c r="D394" s="1" t="s">
        <v>509</v>
      </c>
      <c r="E394" s="1">
        <v>6093</v>
      </c>
      <c r="F394" s="1" t="s">
        <v>265</v>
      </c>
      <c r="G394" s="1">
        <v>6093</v>
      </c>
      <c r="H394" s="1">
        <v>6664</v>
      </c>
      <c r="I394" s="1">
        <v>1328.6</v>
      </c>
      <c r="J394" s="1">
        <v>6664</v>
      </c>
      <c r="K394" s="1">
        <v>0</v>
      </c>
      <c r="P394" s="9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7.6" x14ac:dyDescent="0.3">
      <c r="A395" s="98">
        <v>394</v>
      </c>
      <c r="B395" s="1">
        <v>73</v>
      </c>
      <c r="C395" s="1" t="s">
        <v>406</v>
      </c>
      <c r="D395" s="1" t="s">
        <v>509</v>
      </c>
      <c r="E395" s="1">
        <v>6408</v>
      </c>
      <c r="F395" s="1" t="s">
        <v>284</v>
      </c>
      <c r="G395" s="1">
        <v>6408</v>
      </c>
      <c r="H395" s="1">
        <v>6664</v>
      </c>
      <c r="I395" s="1">
        <v>899.1</v>
      </c>
      <c r="J395" s="1">
        <v>6715</v>
      </c>
      <c r="K395" s="1">
        <v>51</v>
      </c>
      <c r="P395" s="9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7.6" x14ac:dyDescent="0.3">
      <c r="A396" s="98">
        <v>395</v>
      </c>
      <c r="B396" s="1">
        <v>73</v>
      </c>
      <c r="C396" s="1" t="s">
        <v>406</v>
      </c>
      <c r="D396" s="1" t="s">
        <v>509</v>
      </c>
      <c r="E396" s="1">
        <v>6930</v>
      </c>
      <c r="F396" s="1" t="s">
        <v>311</v>
      </c>
      <c r="G396" s="1">
        <v>6930</v>
      </c>
      <c r="H396" s="1">
        <v>6664</v>
      </c>
      <c r="I396" s="1">
        <v>769.4</v>
      </c>
      <c r="J396" s="1">
        <v>6696</v>
      </c>
      <c r="K396" s="1">
        <v>32</v>
      </c>
      <c r="P396" s="9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7.6" x14ac:dyDescent="0.3">
      <c r="A397" s="98">
        <v>396</v>
      </c>
      <c r="B397" s="1">
        <v>73</v>
      </c>
      <c r="C397" s="1" t="s">
        <v>406</v>
      </c>
      <c r="D397" s="1" t="s">
        <v>509</v>
      </c>
      <c r="E397" s="1">
        <v>6975</v>
      </c>
      <c r="F397" s="1" t="s">
        <v>320</v>
      </c>
      <c r="G397" s="1">
        <v>6975</v>
      </c>
      <c r="H397" s="1">
        <v>6664</v>
      </c>
      <c r="I397" s="1">
        <v>1307.3</v>
      </c>
      <c r="J397" s="1">
        <v>6664</v>
      </c>
      <c r="K397" s="1">
        <v>0</v>
      </c>
      <c r="P397" s="9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7.6" x14ac:dyDescent="0.3">
      <c r="A398" s="98">
        <v>397</v>
      </c>
      <c r="B398" s="1">
        <v>73</v>
      </c>
      <c r="C398" s="1" t="s">
        <v>406</v>
      </c>
      <c r="D398" s="1" t="s">
        <v>509</v>
      </c>
      <c r="E398" s="1">
        <v>7038</v>
      </c>
      <c r="F398" s="1" t="s">
        <v>329</v>
      </c>
      <c r="G398" s="1">
        <v>7038</v>
      </c>
      <c r="H398" s="1">
        <v>6664</v>
      </c>
      <c r="I398" s="1">
        <v>817.7</v>
      </c>
      <c r="J398" s="1">
        <v>6664</v>
      </c>
      <c r="K398" s="1">
        <v>0</v>
      </c>
      <c r="P398" s="9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7.6" x14ac:dyDescent="0.3">
      <c r="A399" s="98">
        <v>398</v>
      </c>
      <c r="B399" s="1">
        <v>83</v>
      </c>
      <c r="C399" s="1" t="s">
        <v>407</v>
      </c>
      <c r="D399" s="1" t="s">
        <v>508</v>
      </c>
      <c r="E399" s="1">
        <v>1079</v>
      </c>
      <c r="F399" s="1" t="s">
        <v>58</v>
      </c>
      <c r="G399" s="1">
        <v>1079</v>
      </c>
      <c r="H399" s="1">
        <v>6664</v>
      </c>
      <c r="I399" s="1">
        <v>787.4</v>
      </c>
      <c r="J399" s="1">
        <v>6664</v>
      </c>
      <c r="K399" s="1">
        <v>0</v>
      </c>
      <c r="P399" s="9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7.6" x14ac:dyDescent="0.3">
      <c r="A400" s="98">
        <v>399</v>
      </c>
      <c r="B400" s="1">
        <v>83</v>
      </c>
      <c r="C400" s="1" t="s">
        <v>407</v>
      </c>
      <c r="D400" s="1" t="s">
        <v>508</v>
      </c>
      <c r="E400" s="1">
        <v>2322</v>
      </c>
      <c r="F400" s="1" t="s">
        <v>114</v>
      </c>
      <c r="G400" s="1">
        <v>2322</v>
      </c>
      <c r="H400" s="1">
        <v>6664</v>
      </c>
      <c r="I400" s="1">
        <v>2141.4</v>
      </c>
      <c r="J400" s="1">
        <v>6664</v>
      </c>
      <c r="K400" s="1">
        <v>0</v>
      </c>
      <c r="P400" s="9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7.6" x14ac:dyDescent="0.3">
      <c r="A401" s="98">
        <v>400</v>
      </c>
      <c r="B401" s="1">
        <v>83</v>
      </c>
      <c r="C401" s="1" t="s">
        <v>407</v>
      </c>
      <c r="D401" s="1" t="s">
        <v>508</v>
      </c>
      <c r="E401" s="1">
        <v>2834</v>
      </c>
      <c r="F401" s="1" t="s">
        <v>135</v>
      </c>
      <c r="G401" s="1">
        <v>2834</v>
      </c>
      <c r="H401" s="1">
        <v>6664</v>
      </c>
      <c r="I401" s="1">
        <v>346.2</v>
      </c>
      <c r="J401" s="1">
        <v>6664</v>
      </c>
      <c r="K401" s="1">
        <v>0</v>
      </c>
      <c r="P401" s="9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7.6" x14ac:dyDescent="0.3">
      <c r="A402" s="98">
        <v>401</v>
      </c>
      <c r="B402" s="1">
        <v>83</v>
      </c>
      <c r="C402" s="1" t="s">
        <v>407</v>
      </c>
      <c r="D402" s="1" t="s">
        <v>508</v>
      </c>
      <c r="E402" s="1">
        <v>3312</v>
      </c>
      <c r="F402" s="1" t="s">
        <v>154</v>
      </c>
      <c r="G402" s="1">
        <v>3312</v>
      </c>
      <c r="H402" s="1">
        <v>6664</v>
      </c>
      <c r="I402" s="1">
        <v>1913.8</v>
      </c>
      <c r="J402" s="1">
        <v>6664</v>
      </c>
      <c r="K402" s="1">
        <v>0</v>
      </c>
      <c r="P402" s="9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7.6" x14ac:dyDescent="0.3">
      <c r="A403" s="98">
        <v>402</v>
      </c>
      <c r="B403" s="1">
        <v>88</v>
      </c>
      <c r="C403" s="1" t="s">
        <v>521</v>
      </c>
      <c r="D403" s="1" t="s">
        <v>509</v>
      </c>
      <c r="E403" s="1">
        <v>882</v>
      </c>
      <c r="F403" s="1" t="s">
        <v>43</v>
      </c>
      <c r="G403" s="1">
        <v>882</v>
      </c>
      <c r="H403" s="1">
        <v>6664</v>
      </c>
      <c r="I403" s="1">
        <v>4422.7</v>
      </c>
      <c r="J403" s="1">
        <v>6664</v>
      </c>
      <c r="K403" s="1">
        <v>0</v>
      </c>
      <c r="P403" s="9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7.6" x14ac:dyDescent="0.3">
      <c r="A404" s="98">
        <v>403</v>
      </c>
      <c r="B404" s="1">
        <v>88</v>
      </c>
      <c r="C404" s="1" t="s">
        <v>521</v>
      </c>
      <c r="D404" s="1" t="s">
        <v>509</v>
      </c>
      <c r="E404" s="1">
        <v>1368</v>
      </c>
      <c r="F404" s="1" t="s">
        <v>77</v>
      </c>
      <c r="G404" s="1">
        <v>1368</v>
      </c>
      <c r="H404" s="1">
        <v>6664</v>
      </c>
      <c r="I404" s="1">
        <v>797.1</v>
      </c>
      <c r="J404" s="1">
        <v>6664</v>
      </c>
      <c r="K404" s="1">
        <v>0</v>
      </c>
      <c r="P404" s="9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7.6" x14ac:dyDescent="0.3">
      <c r="A405" s="98">
        <v>404</v>
      </c>
      <c r="B405" s="1">
        <v>88</v>
      </c>
      <c r="C405" s="1" t="s">
        <v>521</v>
      </c>
      <c r="D405" s="1" t="s">
        <v>509</v>
      </c>
      <c r="E405" s="1">
        <v>1602</v>
      </c>
      <c r="F405" s="1" t="s">
        <v>83</v>
      </c>
      <c r="G405" s="1">
        <v>1602</v>
      </c>
      <c r="H405" s="1">
        <v>6664</v>
      </c>
      <c r="I405" s="1">
        <v>508.3</v>
      </c>
      <c r="J405" s="1">
        <v>6664</v>
      </c>
      <c r="K405" s="1">
        <v>0</v>
      </c>
      <c r="P405" s="9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7.6" x14ac:dyDescent="0.3">
      <c r="A406" s="98">
        <v>405</v>
      </c>
      <c r="B406" s="1">
        <v>88</v>
      </c>
      <c r="C406" s="1" t="s">
        <v>521</v>
      </c>
      <c r="D406" s="1" t="s">
        <v>509</v>
      </c>
      <c r="E406" s="1">
        <v>1926</v>
      </c>
      <c r="F406" s="1" t="s">
        <v>95</v>
      </c>
      <c r="G406" s="1">
        <v>1926</v>
      </c>
      <c r="H406" s="1">
        <v>6664</v>
      </c>
      <c r="I406" s="1">
        <v>580.70000000000005</v>
      </c>
      <c r="J406" s="1">
        <v>6710</v>
      </c>
      <c r="K406" s="1">
        <v>46</v>
      </c>
      <c r="P406" s="9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7.6" x14ac:dyDescent="0.3">
      <c r="A407" s="98">
        <v>406</v>
      </c>
      <c r="B407" s="1">
        <v>88</v>
      </c>
      <c r="C407" s="1" t="s">
        <v>521</v>
      </c>
      <c r="D407" s="1" t="s">
        <v>509</v>
      </c>
      <c r="E407" s="1">
        <v>2322</v>
      </c>
      <c r="F407" s="1" t="s">
        <v>114</v>
      </c>
      <c r="G407" s="1">
        <v>2322</v>
      </c>
      <c r="H407" s="1">
        <v>6664</v>
      </c>
      <c r="I407" s="1">
        <v>2141.4</v>
      </c>
      <c r="J407" s="1">
        <v>6664</v>
      </c>
      <c r="K407" s="1">
        <v>0</v>
      </c>
      <c r="P407" s="9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7.6" x14ac:dyDescent="0.3">
      <c r="A408" s="98">
        <v>407</v>
      </c>
      <c r="B408" s="1">
        <v>88</v>
      </c>
      <c r="C408" s="1" t="s">
        <v>521</v>
      </c>
      <c r="D408" s="1" t="s">
        <v>509</v>
      </c>
      <c r="E408" s="1">
        <v>3816</v>
      </c>
      <c r="F408" s="1" t="s">
        <v>168</v>
      </c>
      <c r="G408" s="1">
        <v>3816</v>
      </c>
      <c r="H408" s="1">
        <v>6664</v>
      </c>
      <c r="I408" s="1">
        <v>359.5</v>
      </c>
      <c r="J408" s="1">
        <v>6664</v>
      </c>
      <c r="K408" s="1">
        <v>0</v>
      </c>
      <c r="P408" s="9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1.4" x14ac:dyDescent="0.3">
      <c r="A409" s="98">
        <v>408</v>
      </c>
      <c r="B409" s="1">
        <v>88</v>
      </c>
      <c r="C409" s="1" t="s">
        <v>521</v>
      </c>
      <c r="D409" s="1" t="s">
        <v>509</v>
      </c>
      <c r="E409" s="1">
        <v>3841</v>
      </c>
      <c r="F409" s="1" t="s">
        <v>169</v>
      </c>
      <c r="G409" s="1">
        <v>3841</v>
      </c>
      <c r="H409" s="1">
        <v>6664</v>
      </c>
      <c r="I409" s="1">
        <v>729.7</v>
      </c>
      <c r="J409" s="1">
        <v>6664</v>
      </c>
      <c r="K409" s="1">
        <v>0</v>
      </c>
      <c r="P409" s="9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7.6" x14ac:dyDescent="0.3">
      <c r="A410" s="98">
        <v>409</v>
      </c>
      <c r="B410" s="1">
        <v>88</v>
      </c>
      <c r="C410" s="1" t="s">
        <v>521</v>
      </c>
      <c r="D410" s="1" t="s">
        <v>509</v>
      </c>
      <c r="E410" s="1">
        <v>4203</v>
      </c>
      <c r="F410" s="1" t="s">
        <v>184</v>
      </c>
      <c r="G410" s="1">
        <v>4203</v>
      </c>
      <c r="H410" s="1">
        <v>6664</v>
      </c>
      <c r="I410" s="1">
        <v>780.9</v>
      </c>
      <c r="J410" s="1">
        <v>6664</v>
      </c>
      <c r="K410" s="1">
        <v>0</v>
      </c>
      <c r="P410" s="9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7.6" x14ac:dyDescent="0.3">
      <c r="A411" s="98">
        <v>410</v>
      </c>
      <c r="B411" s="1">
        <v>88</v>
      </c>
      <c r="C411" s="1" t="s">
        <v>521</v>
      </c>
      <c r="D411" s="1" t="s">
        <v>509</v>
      </c>
      <c r="E411" s="1">
        <v>4509</v>
      </c>
      <c r="F411" s="1" t="s">
        <v>193</v>
      </c>
      <c r="G411" s="1">
        <v>4509</v>
      </c>
      <c r="H411" s="1">
        <v>6664</v>
      </c>
      <c r="I411" s="1">
        <v>213.4</v>
      </c>
      <c r="J411" s="1">
        <v>6664</v>
      </c>
      <c r="K411" s="1">
        <v>0</v>
      </c>
      <c r="P411" s="9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7.6" x14ac:dyDescent="0.3">
      <c r="A412" s="98">
        <v>411</v>
      </c>
      <c r="B412" s="1">
        <v>88</v>
      </c>
      <c r="C412" s="1" t="s">
        <v>521</v>
      </c>
      <c r="D412" s="1" t="s">
        <v>509</v>
      </c>
      <c r="E412" s="1">
        <v>4581</v>
      </c>
      <c r="F412" s="1" t="s">
        <v>199</v>
      </c>
      <c r="G412" s="1">
        <v>4581</v>
      </c>
      <c r="H412" s="1">
        <v>6664</v>
      </c>
      <c r="I412" s="1">
        <v>5084.2</v>
      </c>
      <c r="J412" s="1">
        <v>6664</v>
      </c>
      <c r="K412" s="1">
        <v>0</v>
      </c>
      <c r="P412" s="9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7.6" x14ac:dyDescent="0.3">
      <c r="A413" s="98">
        <v>412</v>
      </c>
      <c r="B413" s="1">
        <v>88</v>
      </c>
      <c r="C413" s="1" t="s">
        <v>521</v>
      </c>
      <c r="D413" s="1" t="s">
        <v>509</v>
      </c>
      <c r="E413" s="1">
        <v>4689</v>
      </c>
      <c r="F413" s="1" t="s">
        <v>203</v>
      </c>
      <c r="G413" s="1">
        <v>4689</v>
      </c>
      <c r="H413" s="1">
        <v>6664</v>
      </c>
      <c r="I413" s="1">
        <v>492.3</v>
      </c>
      <c r="J413" s="1">
        <v>6664</v>
      </c>
      <c r="K413" s="1">
        <v>0</v>
      </c>
      <c r="P413" s="9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7.6" x14ac:dyDescent="0.3">
      <c r="A414" s="98">
        <v>413</v>
      </c>
      <c r="B414" s="1">
        <v>88</v>
      </c>
      <c r="C414" s="1" t="s">
        <v>521</v>
      </c>
      <c r="D414" s="1" t="s">
        <v>509</v>
      </c>
      <c r="E414" s="1">
        <v>6700</v>
      </c>
      <c r="F414" s="1" t="s">
        <v>301</v>
      </c>
      <c r="G414" s="1">
        <v>6700</v>
      </c>
      <c r="H414" s="1">
        <v>6664</v>
      </c>
      <c r="I414" s="1">
        <v>481.2</v>
      </c>
      <c r="J414" s="1">
        <v>6788</v>
      </c>
      <c r="K414" s="1">
        <v>124</v>
      </c>
      <c r="P414" s="9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7.6" x14ac:dyDescent="0.3">
      <c r="A415" s="98">
        <v>414</v>
      </c>
      <c r="B415" s="1">
        <v>88</v>
      </c>
      <c r="C415" s="1" t="s">
        <v>521</v>
      </c>
      <c r="D415" s="1" t="s">
        <v>509</v>
      </c>
      <c r="E415" s="1">
        <v>6759</v>
      </c>
      <c r="F415" s="1" t="s">
        <v>302</v>
      </c>
      <c r="G415" s="1">
        <v>6759</v>
      </c>
      <c r="H415" s="1">
        <v>6664</v>
      </c>
      <c r="I415" s="1">
        <v>646</v>
      </c>
      <c r="J415" s="1">
        <v>6687</v>
      </c>
      <c r="K415" s="1">
        <v>23</v>
      </c>
      <c r="P415" s="9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1.4" x14ac:dyDescent="0.3">
      <c r="A416" s="98">
        <v>415</v>
      </c>
      <c r="B416" s="1">
        <v>88</v>
      </c>
      <c r="C416" s="1" t="s">
        <v>521</v>
      </c>
      <c r="D416" s="1" t="s">
        <v>509</v>
      </c>
      <c r="E416" s="1">
        <v>6937</v>
      </c>
      <c r="F416" s="1" t="s">
        <v>312</v>
      </c>
      <c r="G416" s="1">
        <v>6937</v>
      </c>
      <c r="H416" s="1">
        <v>6664</v>
      </c>
      <c r="I416" s="1">
        <v>445.8</v>
      </c>
      <c r="J416" s="1">
        <v>6664</v>
      </c>
      <c r="K416" s="1">
        <v>0</v>
      </c>
      <c r="P416" s="9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7.6" x14ac:dyDescent="0.3">
      <c r="A417" s="98">
        <v>416</v>
      </c>
      <c r="B417" s="1">
        <v>88</v>
      </c>
      <c r="C417" s="1" t="s">
        <v>521</v>
      </c>
      <c r="D417" s="1" t="s">
        <v>509</v>
      </c>
      <c r="E417" s="1">
        <v>6975</v>
      </c>
      <c r="F417" s="1" t="s">
        <v>320</v>
      </c>
      <c r="G417" s="1">
        <v>6975</v>
      </c>
      <c r="H417" s="1">
        <v>6664</v>
      </c>
      <c r="I417" s="1">
        <v>1307.3</v>
      </c>
      <c r="J417" s="1">
        <v>6664</v>
      </c>
      <c r="K417" s="1">
        <v>0</v>
      </c>
      <c r="P417" s="9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7.6" x14ac:dyDescent="0.3">
      <c r="A418" s="98">
        <v>417</v>
      </c>
      <c r="B418" s="1">
        <v>88</v>
      </c>
      <c r="C418" s="1" t="s">
        <v>521</v>
      </c>
      <c r="D418" s="1" t="s">
        <v>509</v>
      </c>
      <c r="E418" s="1">
        <v>7038</v>
      </c>
      <c r="F418" s="1" t="s">
        <v>329</v>
      </c>
      <c r="G418" s="1">
        <v>7038</v>
      </c>
      <c r="H418" s="1">
        <v>6664</v>
      </c>
      <c r="I418" s="1">
        <v>817.7</v>
      </c>
      <c r="J418" s="1">
        <v>6664</v>
      </c>
      <c r="K418" s="1">
        <v>0</v>
      </c>
      <c r="P418" s="9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41.4" x14ac:dyDescent="0.3">
      <c r="A419" s="98">
        <v>418</v>
      </c>
      <c r="B419" s="1">
        <v>88</v>
      </c>
      <c r="C419" s="1" t="s">
        <v>521</v>
      </c>
      <c r="D419" s="1" t="s">
        <v>509</v>
      </c>
      <c r="E419" s="1">
        <v>7047</v>
      </c>
      <c r="F419" s="1" t="s">
        <v>330</v>
      </c>
      <c r="G419" s="1">
        <v>7047</v>
      </c>
      <c r="H419" s="1">
        <v>6664</v>
      </c>
      <c r="I419" s="1">
        <v>355.5</v>
      </c>
      <c r="J419" s="1">
        <v>6694</v>
      </c>
      <c r="K419" s="1">
        <v>30</v>
      </c>
      <c r="P419" s="9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55.2" x14ac:dyDescent="0.3">
      <c r="A420" s="98">
        <v>419</v>
      </c>
      <c r="B420" s="1">
        <v>78</v>
      </c>
      <c r="C420" s="1" t="s">
        <v>408</v>
      </c>
      <c r="D420" s="1" t="s">
        <v>509</v>
      </c>
      <c r="E420" s="1">
        <v>657</v>
      </c>
      <c r="F420" s="1" t="s">
        <v>502</v>
      </c>
      <c r="G420" s="1">
        <v>657</v>
      </c>
      <c r="H420" s="1">
        <v>6664</v>
      </c>
      <c r="I420" s="1">
        <v>886.9</v>
      </c>
      <c r="J420" s="1">
        <v>6664</v>
      </c>
      <c r="K420" s="1">
        <v>0</v>
      </c>
      <c r="P420" s="9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7.6" x14ac:dyDescent="0.3">
      <c r="A421" s="98">
        <v>420</v>
      </c>
      <c r="B421" s="1">
        <v>78</v>
      </c>
      <c r="C421" s="1" t="s">
        <v>408</v>
      </c>
      <c r="D421" s="1" t="s">
        <v>509</v>
      </c>
      <c r="E421" s="1">
        <v>2097</v>
      </c>
      <c r="F421" s="1" t="s">
        <v>108</v>
      </c>
      <c r="G421" s="1">
        <v>2097</v>
      </c>
      <c r="H421" s="1">
        <v>6664</v>
      </c>
      <c r="I421" s="1">
        <v>457.8</v>
      </c>
      <c r="J421" s="1">
        <v>6737</v>
      </c>
      <c r="K421" s="1">
        <v>73</v>
      </c>
      <c r="P421" s="9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7.6" x14ac:dyDescent="0.3">
      <c r="A422" s="98">
        <v>421</v>
      </c>
      <c r="B422" s="1">
        <v>78</v>
      </c>
      <c r="C422" s="1" t="s">
        <v>408</v>
      </c>
      <c r="D422" s="1" t="s">
        <v>509</v>
      </c>
      <c r="E422" s="1">
        <v>2169</v>
      </c>
      <c r="F422" s="1" t="s">
        <v>111</v>
      </c>
      <c r="G422" s="1">
        <v>2169</v>
      </c>
      <c r="H422" s="1">
        <v>6664</v>
      </c>
      <c r="I422" s="1">
        <v>1636.6</v>
      </c>
      <c r="J422" s="1">
        <v>6664</v>
      </c>
      <c r="K422" s="1">
        <v>0</v>
      </c>
      <c r="P422" s="9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7.6" x14ac:dyDescent="0.3">
      <c r="A423" s="98">
        <v>422</v>
      </c>
      <c r="B423" s="1">
        <v>78</v>
      </c>
      <c r="C423" s="1" t="s">
        <v>408</v>
      </c>
      <c r="D423" s="1" t="s">
        <v>509</v>
      </c>
      <c r="E423" s="1">
        <v>2977</v>
      </c>
      <c r="F423" s="1" t="s">
        <v>138</v>
      </c>
      <c r="G423" s="1">
        <v>2977</v>
      </c>
      <c r="H423" s="1">
        <v>6664</v>
      </c>
      <c r="I423" s="1">
        <v>629.29999999999995</v>
      </c>
      <c r="J423" s="1">
        <v>6664</v>
      </c>
      <c r="K423" s="1">
        <v>0</v>
      </c>
      <c r="P423" s="9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7.6" x14ac:dyDescent="0.3">
      <c r="A424" s="98">
        <v>423</v>
      </c>
      <c r="B424" s="1">
        <v>78</v>
      </c>
      <c r="C424" s="1" t="s">
        <v>408</v>
      </c>
      <c r="D424" s="1" t="s">
        <v>509</v>
      </c>
      <c r="E424" s="1">
        <v>3330</v>
      </c>
      <c r="F424" s="1" t="s">
        <v>155</v>
      </c>
      <c r="G424" s="1">
        <v>3330</v>
      </c>
      <c r="H424" s="1">
        <v>6664</v>
      </c>
      <c r="I424" s="1">
        <v>349</v>
      </c>
      <c r="J424" s="1">
        <v>6708</v>
      </c>
      <c r="K424" s="1">
        <v>44</v>
      </c>
      <c r="P424" s="9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7.6" x14ac:dyDescent="0.3">
      <c r="A425" s="98">
        <v>424</v>
      </c>
      <c r="B425" s="1">
        <v>78</v>
      </c>
      <c r="C425" s="1" t="s">
        <v>408</v>
      </c>
      <c r="D425" s="1" t="s">
        <v>509</v>
      </c>
      <c r="E425" s="1">
        <v>4271</v>
      </c>
      <c r="F425" s="1" t="s">
        <v>186</v>
      </c>
      <c r="G425" s="1">
        <v>4271</v>
      </c>
      <c r="H425" s="1">
        <v>6664</v>
      </c>
      <c r="I425" s="1">
        <v>1258.4000000000001</v>
      </c>
      <c r="J425" s="1">
        <v>6688</v>
      </c>
      <c r="K425" s="1">
        <v>24</v>
      </c>
      <c r="P425" s="9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7.6" x14ac:dyDescent="0.3">
      <c r="A426" s="98">
        <v>425</v>
      </c>
      <c r="B426" s="1">
        <v>78</v>
      </c>
      <c r="C426" s="1" t="s">
        <v>408</v>
      </c>
      <c r="D426" s="1" t="s">
        <v>509</v>
      </c>
      <c r="E426" s="1">
        <v>5163</v>
      </c>
      <c r="F426" s="1" t="s">
        <v>235</v>
      </c>
      <c r="G426" s="1">
        <v>5163</v>
      </c>
      <c r="H426" s="1">
        <v>6664</v>
      </c>
      <c r="I426" s="1">
        <v>615.5</v>
      </c>
      <c r="J426" s="1">
        <v>6664</v>
      </c>
      <c r="K426" s="1">
        <v>0</v>
      </c>
      <c r="P426" s="9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7.6" x14ac:dyDescent="0.3">
      <c r="A427" s="98">
        <v>426</v>
      </c>
      <c r="B427" s="1">
        <v>78</v>
      </c>
      <c r="C427" s="1" t="s">
        <v>408</v>
      </c>
      <c r="D427" s="1" t="s">
        <v>509</v>
      </c>
      <c r="E427" s="1">
        <v>6012</v>
      </c>
      <c r="F427" s="1" t="s">
        <v>261</v>
      </c>
      <c r="G427" s="1">
        <v>6012</v>
      </c>
      <c r="H427" s="1">
        <v>6664</v>
      </c>
      <c r="I427" s="1">
        <v>537.1</v>
      </c>
      <c r="J427" s="1">
        <v>6672</v>
      </c>
      <c r="K427" s="1">
        <v>8</v>
      </c>
      <c r="P427" s="9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7.6" x14ac:dyDescent="0.3">
      <c r="A428" s="98">
        <v>427</v>
      </c>
      <c r="B428" s="1">
        <v>78</v>
      </c>
      <c r="C428" s="1" t="s">
        <v>408</v>
      </c>
      <c r="D428" s="1" t="s">
        <v>509</v>
      </c>
      <c r="E428" s="1">
        <v>6462</v>
      </c>
      <c r="F428" s="1" t="s">
        <v>287</v>
      </c>
      <c r="G428" s="1">
        <v>6462</v>
      </c>
      <c r="H428" s="1">
        <v>6664</v>
      </c>
      <c r="I428" s="1">
        <v>283</v>
      </c>
      <c r="J428" s="1">
        <v>6664</v>
      </c>
      <c r="K428" s="1">
        <v>0</v>
      </c>
      <c r="P428" s="9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7.6" x14ac:dyDescent="0.3">
      <c r="A429" s="98">
        <v>428</v>
      </c>
      <c r="B429" s="1">
        <v>78</v>
      </c>
      <c r="C429" s="1" t="s">
        <v>408</v>
      </c>
      <c r="D429" s="1" t="s">
        <v>509</v>
      </c>
      <c r="E429" s="1">
        <v>6768</v>
      </c>
      <c r="F429" s="1" t="s">
        <v>304</v>
      </c>
      <c r="G429" s="1">
        <v>6768</v>
      </c>
      <c r="H429" s="1">
        <v>6664</v>
      </c>
      <c r="I429" s="1">
        <v>1745.1</v>
      </c>
      <c r="J429" s="1">
        <v>6664</v>
      </c>
      <c r="K429" s="1">
        <v>0</v>
      </c>
      <c r="P429" s="9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7.6" x14ac:dyDescent="0.3">
      <c r="A430" s="98">
        <v>429</v>
      </c>
      <c r="B430" s="1">
        <v>38</v>
      </c>
      <c r="C430" s="1" t="s">
        <v>409</v>
      </c>
      <c r="D430" s="1" t="s">
        <v>509</v>
      </c>
      <c r="E430" s="1">
        <v>261</v>
      </c>
      <c r="F430" s="1" t="s">
        <v>21</v>
      </c>
      <c r="G430" s="1">
        <v>261</v>
      </c>
      <c r="H430" s="1">
        <v>6664</v>
      </c>
      <c r="I430" s="1">
        <v>11193.3</v>
      </c>
      <c r="J430" s="1">
        <v>6664</v>
      </c>
      <c r="K430" s="1">
        <v>0</v>
      </c>
      <c r="P430" s="9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7.6" x14ac:dyDescent="0.3">
      <c r="A431" s="98">
        <v>430</v>
      </c>
      <c r="B431" s="1">
        <v>38</v>
      </c>
      <c r="C431" s="1" t="s">
        <v>409</v>
      </c>
      <c r="D431" s="1" t="s">
        <v>509</v>
      </c>
      <c r="E431" s="1">
        <v>720</v>
      </c>
      <c r="F431" s="1" t="s">
        <v>38</v>
      </c>
      <c r="G431" s="1">
        <v>720</v>
      </c>
      <c r="H431" s="1">
        <v>6664</v>
      </c>
      <c r="I431" s="1">
        <v>1916.2</v>
      </c>
      <c r="J431" s="1">
        <v>6664</v>
      </c>
      <c r="K431" s="1">
        <v>0</v>
      </c>
      <c r="P431" s="9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7.6" x14ac:dyDescent="0.3">
      <c r="A432" s="98">
        <v>431</v>
      </c>
      <c r="B432" s="1">
        <v>38</v>
      </c>
      <c r="C432" s="1" t="s">
        <v>409</v>
      </c>
      <c r="D432" s="1" t="s">
        <v>509</v>
      </c>
      <c r="E432" s="1">
        <v>5805</v>
      </c>
      <c r="F432" s="1" t="s">
        <v>252</v>
      </c>
      <c r="G432" s="1">
        <v>5805</v>
      </c>
      <c r="H432" s="1">
        <v>6664</v>
      </c>
      <c r="I432" s="1">
        <v>1122.9000000000001</v>
      </c>
      <c r="J432" s="1">
        <v>6732</v>
      </c>
      <c r="K432" s="1">
        <v>68</v>
      </c>
      <c r="P432" s="9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7.6" x14ac:dyDescent="0.3">
      <c r="A433" s="98">
        <v>432</v>
      </c>
      <c r="B433" s="1">
        <v>38</v>
      </c>
      <c r="C433" s="1" t="s">
        <v>409</v>
      </c>
      <c r="D433" s="1" t="s">
        <v>509</v>
      </c>
      <c r="E433" s="1">
        <v>6101</v>
      </c>
      <c r="F433" s="1" t="s">
        <v>272</v>
      </c>
      <c r="G433" s="1">
        <v>6101</v>
      </c>
      <c r="H433" s="1">
        <v>6664</v>
      </c>
      <c r="I433" s="1">
        <v>6797.2</v>
      </c>
      <c r="J433" s="1">
        <v>6664</v>
      </c>
      <c r="K433" s="1">
        <v>0</v>
      </c>
      <c r="P433" s="9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7.6" x14ac:dyDescent="0.3">
      <c r="A434" s="98">
        <v>433</v>
      </c>
      <c r="B434" s="1">
        <v>59</v>
      </c>
      <c r="C434" s="1" t="s">
        <v>410</v>
      </c>
      <c r="D434" s="1" t="s">
        <v>508</v>
      </c>
      <c r="E434" s="1">
        <v>1044</v>
      </c>
      <c r="F434" s="1" t="s">
        <v>51</v>
      </c>
      <c r="G434" s="1">
        <v>1044</v>
      </c>
      <c r="H434" s="1">
        <v>6664</v>
      </c>
      <c r="I434" s="1">
        <v>5146.8</v>
      </c>
      <c r="J434" s="1">
        <v>6671</v>
      </c>
      <c r="K434" s="1">
        <v>7</v>
      </c>
      <c r="P434" s="9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7.6" x14ac:dyDescent="0.3">
      <c r="A435" s="98">
        <v>434</v>
      </c>
      <c r="B435" s="1">
        <v>89</v>
      </c>
      <c r="C435" s="1" t="s">
        <v>522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P435" s="9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7.6" x14ac:dyDescent="0.3">
      <c r="A436" s="98">
        <v>435</v>
      </c>
      <c r="B436" s="1">
        <v>37</v>
      </c>
      <c r="C436" s="1" t="s">
        <v>411</v>
      </c>
      <c r="D436" s="1" t="s">
        <v>509</v>
      </c>
      <c r="E436" s="1">
        <v>261</v>
      </c>
      <c r="F436" s="1" t="s">
        <v>21</v>
      </c>
      <c r="G436" s="1">
        <v>261</v>
      </c>
      <c r="H436" s="1">
        <v>6664</v>
      </c>
      <c r="I436" s="1">
        <v>11193.3</v>
      </c>
      <c r="J436" s="1">
        <v>6664</v>
      </c>
      <c r="K436" s="1">
        <v>0</v>
      </c>
      <c r="P436" s="9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7.6" x14ac:dyDescent="0.3">
      <c r="A437" s="98">
        <v>436</v>
      </c>
      <c r="B437" s="1">
        <v>37</v>
      </c>
      <c r="C437" s="1" t="s">
        <v>411</v>
      </c>
      <c r="D437" s="1" t="s">
        <v>509</v>
      </c>
      <c r="E437" s="1">
        <v>472</v>
      </c>
      <c r="F437" s="1" t="s">
        <v>28</v>
      </c>
      <c r="G437" s="1">
        <v>472</v>
      </c>
      <c r="H437" s="1">
        <v>6664</v>
      </c>
      <c r="I437" s="1">
        <v>1604</v>
      </c>
      <c r="J437" s="1">
        <v>6664</v>
      </c>
      <c r="K437" s="1">
        <v>0</v>
      </c>
      <c r="P437" s="9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7.6" x14ac:dyDescent="0.3">
      <c r="A438" s="98">
        <v>437</v>
      </c>
      <c r="B438" s="1">
        <v>37</v>
      </c>
      <c r="C438" s="1" t="s">
        <v>411</v>
      </c>
      <c r="D438" s="1" t="s">
        <v>509</v>
      </c>
      <c r="E438" s="1">
        <v>720</v>
      </c>
      <c r="F438" s="1" t="s">
        <v>38</v>
      </c>
      <c r="G438" s="1">
        <v>720</v>
      </c>
      <c r="H438" s="1">
        <v>6664</v>
      </c>
      <c r="I438" s="1">
        <v>1916.2</v>
      </c>
      <c r="J438" s="1">
        <v>6664</v>
      </c>
      <c r="K438" s="1">
        <v>0</v>
      </c>
      <c r="P438" s="9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7.6" x14ac:dyDescent="0.3">
      <c r="A439" s="98">
        <v>438</v>
      </c>
      <c r="B439" s="1">
        <v>37</v>
      </c>
      <c r="C439" s="1" t="s">
        <v>411</v>
      </c>
      <c r="D439" s="1" t="s">
        <v>509</v>
      </c>
      <c r="E439" s="1">
        <v>4779</v>
      </c>
      <c r="F439" s="1" t="s">
        <v>214</v>
      </c>
      <c r="G439" s="1">
        <v>4779</v>
      </c>
      <c r="H439" s="1">
        <v>6664</v>
      </c>
      <c r="I439" s="1">
        <v>1565.3</v>
      </c>
      <c r="J439" s="1">
        <v>6664</v>
      </c>
      <c r="K439" s="1">
        <v>0</v>
      </c>
      <c r="P439" s="9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7.6" x14ac:dyDescent="0.3">
      <c r="A440" s="98">
        <v>439</v>
      </c>
      <c r="B440" s="1">
        <v>85</v>
      </c>
      <c r="C440" s="1" t="s">
        <v>412</v>
      </c>
      <c r="D440" s="1" t="s">
        <v>508</v>
      </c>
      <c r="E440" s="1">
        <v>3141</v>
      </c>
      <c r="F440" s="1" t="s">
        <v>148</v>
      </c>
      <c r="G440" s="1">
        <v>3141</v>
      </c>
      <c r="H440" s="1">
        <v>6664</v>
      </c>
      <c r="I440" s="1">
        <v>13981.6</v>
      </c>
      <c r="J440" s="1">
        <v>6681</v>
      </c>
      <c r="K440" s="1">
        <v>17</v>
      </c>
      <c r="P440" s="9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55.2" x14ac:dyDescent="0.3">
      <c r="A441" s="98">
        <v>440</v>
      </c>
      <c r="B441" s="1">
        <v>57</v>
      </c>
      <c r="C441" s="1" t="s">
        <v>523</v>
      </c>
      <c r="D441" s="1" t="s">
        <v>509</v>
      </c>
      <c r="E441" s="1">
        <v>1863</v>
      </c>
      <c r="F441" s="1" t="s">
        <v>93</v>
      </c>
      <c r="G441" s="1">
        <v>1863</v>
      </c>
      <c r="H441" s="1">
        <v>6664</v>
      </c>
      <c r="I441" s="1">
        <v>10555.8</v>
      </c>
      <c r="J441" s="1">
        <v>6671</v>
      </c>
      <c r="K441" s="1">
        <v>7</v>
      </c>
      <c r="P441" s="9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55.2" x14ac:dyDescent="0.3">
      <c r="A442" s="98">
        <v>441</v>
      </c>
      <c r="B442" s="1">
        <v>57</v>
      </c>
      <c r="C442" s="1" t="s">
        <v>523</v>
      </c>
      <c r="D442" s="1" t="s">
        <v>509</v>
      </c>
      <c r="E442" s="1">
        <v>4041</v>
      </c>
      <c r="F442" s="1" t="s">
        <v>177</v>
      </c>
      <c r="G442" s="1">
        <v>4041</v>
      </c>
      <c r="H442" s="1">
        <v>6664</v>
      </c>
      <c r="I442" s="1">
        <v>1363.5</v>
      </c>
      <c r="J442" s="1">
        <v>6664</v>
      </c>
      <c r="K442" s="1">
        <v>0</v>
      </c>
      <c r="P442" s="9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55.2" x14ac:dyDescent="0.3">
      <c r="A443" s="98">
        <v>442</v>
      </c>
      <c r="B443" s="1">
        <v>57</v>
      </c>
      <c r="C443" s="1" t="s">
        <v>523</v>
      </c>
      <c r="D443" s="1" t="s">
        <v>509</v>
      </c>
      <c r="E443" s="1">
        <v>6961</v>
      </c>
      <c r="F443" s="1" t="s">
        <v>325</v>
      </c>
      <c r="G443" s="1">
        <v>6961</v>
      </c>
      <c r="H443" s="1">
        <v>6664</v>
      </c>
      <c r="I443" s="1">
        <v>3149</v>
      </c>
      <c r="J443" s="1">
        <v>6719</v>
      </c>
      <c r="K443" s="1">
        <v>55</v>
      </c>
      <c r="P443" s="9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7.6" x14ac:dyDescent="0.3">
      <c r="A444" s="98">
        <v>443</v>
      </c>
      <c r="B444" s="1">
        <v>86</v>
      </c>
      <c r="C444" s="1" t="s">
        <v>414</v>
      </c>
      <c r="D444" s="1" t="s">
        <v>508</v>
      </c>
      <c r="E444" s="1">
        <v>3141</v>
      </c>
      <c r="F444" s="1" t="s">
        <v>148</v>
      </c>
      <c r="G444" s="1">
        <v>3141</v>
      </c>
      <c r="H444" s="1">
        <v>6664</v>
      </c>
      <c r="I444" s="1">
        <v>13981.6</v>
      </c>
      <c r="J444" s="1">
        <v>6681</v>
      </c>
      <c r="K444" s="1">
        <v>17</v>
      </c>
      <c r="P444" s="9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7.6" x14ac:dyDescent="0.3">
      <c r="A445" s="98">
        <v>444</v>
      </c>
      <c r="B445" s="1">
        <v>76</v>
      </c>
      <c r="C445" s="1" t="s">
        <v>415</v>
      </c>
      <c r="D445" s="1" t="s">
        <v>509</v>
      </c>
      <c r="E445" s="1">
        <v>576</v>
      </c>
      <c r="F445" s="1" t="s">
        <v>32</v>
      </c>
      <c r="G445" s="1">
        <v>576</v>
      </c>
      <c r="H445" s="1">
        <v>6664</v>
      </c>
      <c r="I445" s="1">
        <v>531.4</v>
      </c>
      <c r="J445" s="1">
        <v>6668</v>
      </c>
      <c r="K445" s="1">
        <v>4</v>
      </c>
      <c r="P445" s="9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7.6" x14ac:dyDescent="0.3">
      <c r="A446" s="98">
        <v>445</v>
      </c>
      <c r="B446" s="1">
        <v>76</v>
      </c>
      <c r="C446" s="1" t="s">
        <v>415</v>
      </c>
      <c r="D446" s="1" t="s">
        <v>509</v>
      </c>
      <c r="E446" s="1">
        <v>609</v>
      </c>
      <c r="F446" s="1" t="s">
        <v>36</v>
      </c>
      <c r="G446" s="1">
        <v>609</v>
      </c>
      <c r="H446" s="1">
        <v>6664</v>
      </c>
      <c r="I446" s="1">
        <v>1514.8</v>
      </c>
      <c r="J446" s="1">
        <v>6729</v>
      </c>
      <c r="K446" s="1">
        <v>65</v>
      </c>
      <c r="P446" s="9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55.2" x14ac:dyDescent="0.3">
      <c r="A447" s="98">
        <v>446</v>
      </c>
      <c r="B447" s="1">
        <v>76</v>
      </c>
      <c r="C447" s="1" t="s">
        <v>415</v>
      </c>
      <c r="D447" s="1" t="s">
        <v>509</v>
      </c>
      <c r="E447" s="1">
        <v>846</v>
      </c>
      <c r="F447" s="1" t="s">
        <v>42</v>
      </c>
      <c r="G447" s="1">
        <v>846</v>
      </c>
      <c r="H447" s="1">
        <v>6664</v>
      </c>
      <c r="I447" s="1">
        <v>527.1</v>
      </c>
      <c r="J447" s="1">
        <v>6679</v>
      </c>
      <c r="K447" s="1">
        <v>15</v>
      </c>
      <c r="P447" s="9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1.4" x14ac:dyDescent="0.3">
      <c r="A448" s="98">
        <v>447</v>
      </c>
      <c r="B448" s="1">
        <v>76</v>
      </c>
      <c r="C448" s="1" t="s">
        <v>415</v>
      </c>
      <c r="D448" s="1" t="s">
        <v>509</v>
      </c>
      <c r="E448" s="1">
        <v>1221</v>
      </c>
      <c r="F448" s="1" t="s">
        <v>71</v>
      </c>
      <c r="G448" s="1">
        <v>1221</v>
      </c>
      <c r="H448" s="1">
        <v>6664</v>
      </c>
      <c r="I448" s="1">
        <v>2004.7</v>
      </c>
      <c r="J448" s="1">
        <v>6700</v>
      </c>
      <c r="K448" s="1">
        <v>36</v>
      </c>
      <c r="P448" s="9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7.6" x14ac:dyDescent="0.3">
      <c r="A449" s="98">
        <v>448</v>
      </c>
      <c r="B449" s="1">
        <v>76</v>
      </c>
      <c r="C449" s="1" t="s">
        <v>415</v>
      </c>
      <c r="D449" s="1" t="s">
        <v>509</v>
      </c>
      <c r="E449" s="1">
        <v>2097</v>
      </c>
      <c r="F449" s="1" t="s">
        <v>108</v>
      </c>
      <c r="G449" s="1">
        <v>2097</v>
      </c>
      <c r="H449" s="1">
        <v>6664</v>
      </c>
      <c r="I449" s="1">
        <v>457.8</v>
      </c>
      <c r="J449" s="1">
        <v>6737</v>
      </c>
      <c r="K449" s="1">
        <v>73</v>
      </c>
      <c r="P449" s="9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1.4" x14ac:dyDescent="0.3">
      <c r="A450" s="98">
        <v>449</v>
      </c>
      <c r="B450" s="1">
        <v>76</v>
      </c>
      <c r="C450" s="1" t="s">
        <v>415</v>
      </c>
      <c r="D450" s="1" t="s">
        <v>509</v>
      </c>
      <c r="E450" s="1">
        <v>2709</v>
      </c>
      <c r="F450" s="1" t="s">
        <v>127</v>
      </c>
      <c r="G450" s="1">
        <v>2709</v>
      </c>
      <c r="H450" s="1">
        <v>6664</v>
      </c>
      <c r="I450" s="1">
        <v>1614.5</v>
      </c>
      <c r="J450" s="1">
        <v>6687</v>
      </c>
      <c r="K450" s="1">
        <v>23</v>
      </c>
      <c r="P450" s="9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7.6" x14ac:dyDescent="0.3">
      <c r="A451" s="98">
        <v>450</v>
      </c>
      <c r="B451" s="1">
        <v>76</v>
      </c>
      <c r="C451" s="1" t="s">
        <v>415</v>
      </c>
      <c r="D451" s="1" t="s">
        <v>509</v>
      </c>
      <c r="E451" s="1">
        <v>2766</v>
      </c>
      <c r="F451" s="1" t="s">
        <v>131</v>
      </c>
      <c r="G451" s="1">
        <v>2766</v>
      </c>
      <c r="H451" s="1">
        <v>6664</v>
      </c>
      <c r="I451" s="1">
        <v>330.7</v>
      </c>
      <c r="J451" s="1">
        <v>6764</v>
      </c>
      <c r="K451" s="1">
        <v>100</v>
      </c>
      <c r="P451" s="9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7.6" x14ac:dyDescent="0.3">
      <c r="A452" s="98">
        <v>451</v>
      </c>
      <c r="B452" s="1">
        <v>76</v>
      </c>
      <c r="C452" s="1" t="s">
        <v>415</v>
      </c>
      <c r="D452" s="1" t="s">
        <v>509</v>
      </c>
      <c r="E452" s="1">
        <v>3154</v>
      </c>
      <c r="F452" s="1" t="s">
        <v>150</v>
      </c>
      <c r="G452" s="1">
        <v>3154</v>
      </c>
      <c r="H452" s="1">
        <v>6664</v>
      </c>
      <c r="I452" s="1">
        <v>540.70000000000005</v>
      </c>
      <c r="J452" s="1">
        <v>6664</v>
      </c>
      <c r="K452" s="1">
        <v>0</v>
      </c>
      <c r="P452" s="9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7.6" x14ac:dyDescent="0.3">
      <c r="A453" s="98">
        <v>452</v>
      </c>
      <c r="B453" s="1">
        <v>76</v>
      </c>
      <c r="C453" s="1" t="s">
        <v>415</v>
      </c>
      <c r="D453" s="1" t="s">
        <v>509</v>
      </c>
      <c r="E453" s="1">
        <v>3582</v>
      </c>
      <c r="F453" s="1" t="s">
        <v>99</v>
      </c>
      <c r="G453" s="1">
        <v>1968</v>
      </c>
      <c r="H453" s="1">
        <v>6664</v>
      </c>
      <c r="I453" s="1">
        <v>554.29999999999995</v>
      </c>
      <c r="J453" s="1">
        <v>6748</v>
      </c>
      <c r="K453" s="1">
        <v>84</v>
      </c>
      <c r="P453" s="9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7.6" x14ac:dyDescent="0.3">
      <c r="A454" s="98">
        <v>453</v>
      </c>
      <c r="B454" s="1">
        <v>76</v>
      </c>
      <c r="C454" s="1" t="s">
        <v>415</v>
      </c>
      <c r="D454" s="1" t="s">
        <v>509</v>
      </c>
      <c r="E454" s="1">
        <v>3906</v>
      </c>
      <c r="F454" s="1" t="s">
        <v>171</v>
      </c>
      <c r="G454" s="1">
        <v>3906</v>
      </c>
      <c r="H454" s="1">
        <v>6664</v>
      </c>
      <c r="I454" s="1">
        <v>452.4</v>
      </c>
      <c r="J454" s="1">
        <v>6664</v>
      </c>
      <c r="K454" s="1">
        <v>0</v>
      </c>
      <c r="P454" s="9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7.6" x14ac:dyDescent="0.3">
      <c r="A455" s="98">
        <v>454</v>
      </c>
      <c r="B455" s="1">
        <v>76</v>
      </c>
      <c r="C455" s="1" t="s">
        <v>415</v>
      </c>
      <c r="D455" s="1" t="s">
        <v>509</v>
      </c>
      <c r="E455" s="1">
        <v>4271</v>
      </c>
      <c r="F455" s="1" t="s">
        <v>186</v>
      </c>
      <c r="G455" s="1">
        <v>4271</v>
      </c>
      <c r="H455" s="1">
        <v>6664</v>
      </c>
      <c r="I455" s="1">
        <v>1258.4000000000001</v>
      </c>
      <c r="J455" s="1">
        <v>6688</v>
      </c>
      <c r="K455" s="1">
        <v>24</v>
      </c>
      <c r="P455" s="9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7.6" x14ac:dyDescent="0.3">
      <c r="A456" s="98">
        <v>455</v>
      </c>
      <c r="B456" s="1">
        <v>76</v>
      </c>
      <c r="C456" s="1" t="s">
        <v>415</v>
      </c>
      <c r="D456" s="1" t="s">
        <v>509</v>
      </c>
      <c r="E456" s="1">
        <v>4437</v>
      </c>
      <c r="F456" s="1" t="s">
        <v>189</v>
      </c>
      <c r="G456" s="1">
        <v>4437</v>
      </c>
      <c r="H456" s="1">
        <v>6664</v>
      </c>
      <c r="I456" s="1">
        <v>526.20000000000005</v>
      </c>
      <c r="J456" s="1">
        <v>6664</v>
      </c>
      <c r="K456" s="1">
        <v>0</v>
      </c>
      <c r="P456" s="9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1.4" x14ac:dyDescent="0.3">
      <c r="A457" s="98">
        <v>456</v>
      </c>
      <c r="B457" s="1">
        <v>76</v>
      </c>
      <c r="C457" s="1" t="s">
        <v>415</v>
      </c>
      <c r="D457" s="1" t="s">
        <v>509</v>
      </c>
      <c r="E457" s="1">
        <v>4776</v>
      </c>
      <c r="F457" s="1" t="s">
        <v>213</v>
      </c>
      <c r="G457" s="1">
        <v>4776</v>
      </c>
      <c r="H457" s="1">
        <v>6664</v>
      </c>
      <c r="I457" s="1">
        <v>509.5</v>
      </c>
      <c r="J457" s="1">
        <v>6831</v>
      </c>
      <c r="K457" s="1">
        <v>167</v>
      </c>
      <c r="P457" s="9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1.4" x14ac:dyDescent="0.3">
      <c r="A458" s="98">
        <v>457</v>
      </c>
      <c r="B458" s="1">
        <v>76</v>
      </c>
      <c r="C458" s="1" t="s">
        <v>415</v>
      </c>
      <c r="D458" s="1" t="s">
        <v>509</v>
      </c>
      <c r="E458" s="1">
        <v>6098</v>
      </c>
      <c r="F458" s="1" t="s">
        <v>270</v>
      </c>
      <c r="G458" s="1">
        <v>6098</v>
      </c>
      <c r="H458" s="1">
        <v>6664</v>
      </c>
      <c r="I458" s="1">
        <v>1565</v>
      </c>
      <c r="J458" s="1">
        <v>6684</v>
      </c>
      <c r="K458" s="1">
        <v>20</v>
      </c>
      <c r="P458" s="9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7.6" x14ac:dyDescent="0.3">
      <c r="A459" s="98">
        <v>458</v>
      </c>
      <c r="B459" s="1">
        <v>76</v>
      </c>
      <c r="C459" s="1" t="s">
        <v>415</v>
      </c>
      <c r="D459" s="1" t="s">
        <v>509</v>
      </c>
      <c r="E459" s="1">
        <v>6462</v>
      </c>
      <c r="F459" s="1" t="s">
        <v>287</v>
      </c>
      <c r="G459" s="1">
        <v>6462</v>
      </c>
      <c r="H459" s="1">
        <v>6664</v>
      </c>
      <c r="I459" s="1">
        <v>283</v>
      </c>
      <c r="J459" s="1">
        <v>6664</v>
      </c>
      <c r="K459" s="1">
        <v>0</v>
      </c>
      <c r="P459" s="9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7.6" x14ac:dyDescent="0.3">
      <c r="A460" s="98">
        <v>459</v>
      </c>
      <c r="B460" s="1">
        <v>76</v>
      </c>
      <c r="C460" s="1" t="s">
        <v>415</v>
      </c>
      <c r="D460" s="1" t="s">
        <v>509</v>
      </c>
      <c r="E460" s="1">
        <v>7029</v>
      </c>
      <c r="F460" s="1" t="s">
        <v>328</v>
      </c>
      <c r="G460" s="1">
        <v>7029</v>
      </c>
      <c r="H460" s="1">
        <v>6664</v>
      </c>
      <c r="I460" s="1">
        <v>1127.5999999999999</v>
      </c>
      <c r="J460" s="1">
        <v>6680</v>
      </c>
      <c r="K460" s="1">
        <v>16</v>
      </c>
      <c r="P460" s="9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1.4" x14ac:dyDescent="0.3">
      <c r="A461" s="98">
        <v>460</v>
      </c>
      <c r="B461" s="1">
        <v>15</v>
      </c>
      <c r="C461" s="1" t="s">
        <v>524</v>
      </c>
      <c r="D461" s="1" t="s">
        <v>508</v>
      </c>
      <c r="E461" s="1">
        <v>1476</v>
      </c>
      <c r="F461" s="1" t="s">
        <v>80</v>
      </c>
      <c r="G461" s="1">
        <v>1476</v>
      </c>
      <c r="H461" s="1">
        <v>6664</v>
      </c>
      <c r="I461" s="1">
        <v>9256.9</v>
      </c>
      <c r="J461" s="1">
        <v>6733</v>
      </c>
      <c r="K461" s="1">
        <v>69</v>
      </c>
      <c r="P461" s="9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7.6" x14ac:dyDescent="0.3">
      <c r="A462" s="98">
        <v>461</v>
      </c>
      <c r="B462" s="1">
        <v>58</v>
      </c>
      <c r="C462" s="1" t="s">
        <v>525</v>
      </c>
      <c r="D462" s="1" t="s">
        <v>509</v>
      </c>
      <c r="E462" s="1">
        <v>234</v>
      </c>
      <c r="F462" s="1" t="s">
        <v>19</v>
      </c>
      <c r="G462" s="1">
        <v>234</v>
      </c>
      <c r="H462" s="1">
        <v>6664</v>
      </c>
      <c r="I462" s="1">
        <v>1258.3</v>
      </c>
      <c r="J462" s="1">
        <v>6681</v>
      </c>
      <c r="K462" s="1">
        <v>17</v>
      </c>
      <c r="P462" s="9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7.6" x14ac:dyDescent="0.3">
      <c r="A463" s="98">
        <v>462</v>
      </c>
      <c r="B463" s="1">
        <v>58</v>
      </c>
      <c r="C463" s="1" t="s">
        <v>525</v>
      </c>
      <c r="D463" s="1" t="s">
        <v>509</v>
      </c>
      <c r="E463" s="1">
        <v>243</v>
      </c>
      <c r="F463" s="1" t="s">
        <v>20</v>
      </c>
      <c r="G463" s="1">
        <v>243</v>
      </c>
      <c r="H463" s="1">
        <v>6664</v>
      </c>
      <c r="I463" s="1">
        <v>234.3</v>
      </c>
      <c r="J463" s="1">
        <v>6729</v>
      </c>
      <c r="K463" s="1">
        <v>65</v>
      </c>
      <c r="P463" s="9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7.6" x14ac:dyDescent="0.3">
      <c r="A464" s="98">
        <v>463</v>
      </c>
      <c r="B464" s="1">
        <v>58</v>
      </c>
      <c r="C464" s="1" t="s">
        <v>525</v>
      </c>
      <c r="D464" s="1" t="s">
        <v>509</v>
      </c>
      <c r="E464" s="1">
        <v>585</v>
      </c>
      <c r="F464" s="1" t="s">
        <v>33</v>
      </c>
      <c r="G464" s="1">
        <v>585</v>
      </c>
      <c r="H464" s="1">
        <v>6664</v>
      </c>
      <c r="I464" s="1">
        <v>574.20000000000005</v>
      </c>
      <c r="J464" s="1">
        <v>6721</v>
      </c>
      <c r="K464" s="1">
        <v>57</v>
      </c>
      <c r="P464" s="9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7.6" x14ac:dyDescent="0.3">
      <c r="A465" s="98">
        <v>464</v>
      </c>
      <c r="B465" s="1">
        <v>58</v>
      </c>
      <c r="C465" s="1" t="s">
        <v>525</v>
      </c>
      <c r="D465" s="1" t="s">
        <v>509</v>
      </c>
      <c r="E465" s="1">
        <v>1675</v>
      </c>
      <c r="F465" s="1" t="s">
        <v>87</v>
      </c>
      <c r="G465" s="1">
        <v>1675</v>
      </c>
      <c r="H465" s="1">
        <v>6664</v>
      </c>
      <c r="I465" s="1">
        <v>191.5</v>
      </c>
      <c r="J465" s="1">
        <v>6839</v>
      </c>
      <c r="K465" s="1">
        <v>175</v>
      </c>
      <c r="P465" s="9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7.6" x14ac:dyDescent="0.3">
      <c r="A466" s="98">
        <v>465</v>
      </c>
      <c r="B466" s="1">
        <v>58</v>
      </c>
      <c r="C466" s="1" t="s">
        <v>525</v>
      </c>
      <c r="D466" s="1" t="s">
        <v>509</v>
      </c>
      <c r="E466" s="1">
        <v>1863</v>
      </c>
      <c r="F466" s="1" t="s">
        <v>93</v>
      </c>
      <c r="G466" s="1">
        <v>1863</v>
      </c>
      <c r="H466" s="1">
        <v>6664</v>
      </c>
      <c r="I466" s="1">
        <v>10555.8</v>
      </c>
      <c r="J466" s="1">
        <v>6671</v>
      </c>
      <c r="K466" s="1">
        <v>7</v>
      </c>
      <c r="P466" s="9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7.6" x14ac:dyDescent="0.3">
      <c r="A467" s="98">
        <v>466</v>
      </c>
      <c r="B467" s="1">
        <v>58</v>
      </c>
      <c r="C467" s="1" t="s">
        <v>525</v>
      </c>
      <c r="D467" s="1" t="s">
        <v>509</v>
      </c>
      <c r="E467" s="1">
        <v>1965</v>
      </c>
      <c r="F467" s="1" t="s">
        <v>104</v>
      </c>
      <c r="G467" s="1">
        <v>1965</v>
      </c>
      <c r="H467" s="1">
        <v>6664</v>
      </c>
      <c r="I467" s="1">
        <v>615.5</v>
      </c>
      <c r="J467" s="1">
        <v>6664</v>
      </c>
      <c r="K467" s="1">
        <v>0</v>
      </c>
      <c r="P467" s="9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7.6" x14ac:dyDescent="0.3">
      <c r="A468" s="98">
        <v>467</v>
      </c>
      <c r="B468" s="1">
        <v>58</v>
      </c>
      <c r="C468" s="1" t="s">
        <v>525</v>
      </c>
      <c r="D468" s="1" t="s">
        <v>509</v>
      </c>
      <c r="E468" s="1">
        <v>3691</v>
      </c>
      <c r="F468" s="1" t="s">
        <v>208</v>
      </c>
      <c r="G468" s="1">
        <v>3691</v>
      </c>
      <c r="H468" s="1">
        <v>6664</v>
      </c>
      <c r="I468" s="1">
        <v>823.5</v>
      </c>
      <c r="J468" s="1">
        <v>6705</v>
      </c>
      <c r="K468" s="1">
        <v>41</v>
      </c>
      <c r="P468" s="9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7.6" x14ac:dyDescent="0.3">
      <c r="A469" s="98">
        <v>468</v>
      </c>
      <c r="B469" s="1">
        <v>58</v>
      </c>
      <c r="C469" s="1" t="s">
        <v>525</v>
      </c>
      <c r="D469" s="1" t="s">
        <v>509</v>
      </c>
      <c r="E469" s="1">
        <v>3744</v>
      </c>
      <c r="F469" s="1" t="s">
        <v>166</v>
      </c>
      <c r="G469" s="1">
        <v>3744</v>
      </c>
      <c r="H469" s="1">
        <v>6664</v>
      </c>
      <c r="I469" s="1">
        <v>662.9</v>
      </c>
      <c r="J469" s="1">
        <v>6664</v>
      </c>
      <c r="K469" s="1">
        <v>0</v>
      </c>
      <c r="P469" s="9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7.6" x14ac:dyDescent="0.3">
      <c r="A470" s="98">
        <v>469</v>
      </c>
      <c r="B470" s="1">
        <v>58</v>
      </c>
      <c r="C470" s="1" t="s">
        <v>525</v>
      </c>
      <c r="D470" s="1" t="s">
        <v>509</v>
      </c>
      <c r="E470" s="1">
        <v>4041</v>
      </c>
      <c r="F470" s="1" t="s">
        <v>177</v>
      </c>
      <c r="G470" s="1">
        <v>4041</v>
      </c>
      <c r="H470" s="1">
        <v>6664</v>
      </c>
      <c r="I470" s="1">
        <v>1363.5</v>
      </c>
      <c r="J470" s="1">
        <v>6664</v>
      </c>
      <c r="K470" s="1">
        <v>0</v>
      </c>
      <c r="P470" s="9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7.6" x14ac:dyDescent="0.3">
      <c r="A471" s="98">
        <v>470</v>
      </c>
      <c r="B471" s="1">
        <v>58</v>
      </c>
      <c r="C471" s="1" t="s">
        <v>525</v>
      </c>
      <c r="D471" s="1" t="s">
        <v>509</v>
      </c>
      <c r="E471" s="1">
        <v>4269</v>
      </c>
      <c r="F471" s="1" t="s">
        <v>187</v>
      </c>
      <c r="G471" s="1">
        <v>4269</v>
      </c>
      <c r="H471" s="1">
        <v>6664</v>
      </c>
      <c r="I471" s="1">
        <v>552.9</v>
      </c>
      <c r="J471" s="1">
        <v>6753</v>
      </c>
      <c r="K471" s="1">
        <v>89</v>
      </c>
      <c r="P471" s="9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7.6" x14ac:dyDescent="0.3">
      <c r="A472" s="98">
        <v>471</v>
      </c>
      <c r="B472" s="1">
        <v>58</v>
      </c>
      <c r="C472" s="1" t="s">
        <v>525</v>
      </c>
      <c r="D472" s="1" t="s">
        <v>509</v>
      </c>
      <c r="E472" s="1">
        <v>4446</v>
      </c>
      <c r="F472" s="1" t="s">
        <v>190</v>
      </c>
      <c r="G472" s="1">
        <v>4446</v>
      </c>
      <c r="H472" s="1">
        <v>6664</v>
      </c>
      <c r="I472" s="1">
        <v>1025.7</v>
      </c>
      <c r="J472" s="1">
        <v>6664</v>
      </c>
      <c r="K472" s="1">
        <v>0</v>
      </c>
      <c r="P472" s="9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7.6" x14ac:dyDescent="0.3">
      <c r="A473" s="98">
        <v>472</v>
      </c>
      <c r="B473" s="1">
        <v>58</v>
      </c>
      <c r="C473" s="1" t="s">
        <v>525</v>
      </c>
      <c r="D473" s="1" t="s">
        <v>509</v>
      </c>
      <c r="E473" s="1">
        <v>4554</v>
      </c>
      <c r="F473" s="1" t="s">
        <v>197</v>
      </c>
      <c r="G473" s="1">
        <v>4554</v>
      </c>
      <c r="H473" s="1">
        <v>6664</v>
      </c>
      <c r="I473" s="1">
        <v>1124.2</v>
      </c>
      <c r="J473" s="1">
        <v>6664</v>
      </c>
      <c r="K473" s="1">
        <v>0</v>
      </c>
      <c r="P473" s="9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1.4" x14ac:dyDescent="0.3">
      <c r="A474" s="98">
        <v>473</v>
      </c>
      <c r="B474" s="1">
        <v>58</v>
      </c>
      <c r="C474" s="1" t="s">
        <v>525</v>
      </c>
      <c r="D474" s="1" t="s">
        <v>509</v>
      </c>
      <c r="E474" s="1">
        <v>4905</v>
      </c>
      <c r="F474" s="1" t="s">
        <v>227</v>
      </c>
      <c r="G474" s="1">
        <v>4905</v>
      </c>
      <c r="H474" s="1">
        <v>6664</v>
      </c>
      <c r="I474" s="1">
        <v>218</v>
      </c>
      <c r="J474" s="1">
        <v>6676</v>
      </c>
      <c r="K474" s="1">
        <v>12</v>
      </c>
      <c r="P474" s="9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1.4" x14ac:dyDescent="0.3">
      <c r="A475" s="98">
        <v>474</v>
      </c>
      <c r="B475" s="1">
        <v>58</v>
      </c>
      <c r="C475" s="1" t="s">
        <v>525</v>
      </c>
      <c r="D475" s="1" t="s">
        <v>509</v>
      </c>
      <c r="E475" s="1">
        <v>6961</v>
      </c>
      <c r="F475" s="1" t="s">
        <v>325</v>
      </c>
      <c r="G475" s="1">
        <v>6961</v>
      </c>
      <c r="H475" s="1">
        <v>6664</v>
      </c>
      <c r="I475" s="1">
        <v>3149</v>
      </c>
      <c r="J475" s="1">
        <v>6719</v>
      </c>
      <c r="K475" s="1">
        <v>55</v>
      </c>
      <c r="P475" s="9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7.6" x14ac:dyDescent="0.3">
      <c r="A476" s="98">
        <v>475</v>
      </c>
      <c r="B476" s="1">
        <v>33</v>
      </c>
      <c r="C476" s="1" t="s">
        <v>416</v>
      </c>
      <c r="D476" s="1" t="s">
        <v>508</v>
      </c>
      <c r="E476" s="1">
        <v>981</v>
      </c>
      <c r="F476" s="1" t="s">
        <v>49</v>
      </c>
      <c r="G476" s="1">
        <v>981</v>
      </c>
      <c r="H476" s="1">
        <v>6664</v>
      </c>
      <c r="I476" s="1">
        <v>1902.3</v>
      </c>
      <c r="J476" s="1">
        <v>6664</v>
      </c>
      <c r="K476" s="1">
        <v>0</v>
      </c>
      <c r="P476" s="9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55.2" x14ac:dyDescent="0.3">
      <c r="A477" s="98">
        <v>476</v>
      </c>
      <c r="B477" s="1">
        <v>33</v>
      </c>
      <c r="C477" s="1" t="s">
        <v>416</v>
      </c>
      <c r="D477" s="1" t="s">
        <v>508</v>
      </c>
      <c r="E477" s="1">
        <v>1737</v>
      </c>
      <c r="F477" s="1" t="s">
        <v>90</v>
      </c>
      <c r="G477" s="1">
        <v>1737</v>
      </c>
      <c r="H477" s="1">
        <v>6664</v>
      </c>
      <c r="I477" s="1">
        <v>32979.199999999997</v>
      </c>
      <c r="J477" s="1">
        <v>6732</v>
      </c>
      <c r="K477" s="1">
        <v>68</v>
      </c>
      <c r="P477" s="9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7.6" x14ac:dyDescent="0.3">
      <c r="A478" s="98">
        <v>477</v>
      </c>
      <c r="B478" s="1">
        <v>9</v>
      </c>
      <c r="C478" s="1" t="s">
        <v>417</v>
      </c>
      <c r="D478" s="1" t="s">
        <v>508</v>
      </c>
      <c r="E478" s="1">
        <v>1944</v>
      </c>
      <c r="F478" s="1" t="s">
        <v>96</v>
      </c>
      <c r="G478" s="1">
        <v>1944</v>
      </c>
      <c r="H478" s="1">
        <v>6664</v>
      </c>
      <c r="I478" s="1">
        <v>851.7</v>
      </c>
      <c r="J478" s="1">
        <v>6782</v>
      </c>
      <c r="K478" s="1">
        <v>118</v>
      </c>
      <c r="P478" s="9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7.6" x14ac:dyDescent="0.3">
      <c r="A479" s="98">
        <v>478</v>
      </c>
      <c r="B479" s="1">
        <v>9</v>
      </c>
      <c r="C479" s="1" t="s">
        <v>417</v>
      </c>
      <c r="D479" s="1" t="s">
        <v>508</v>
      </c>
      <c r="E479" s="1">
        <v>2313</v>
      </c>
      <c r="F479" s="1" t="s">
        <v>113</v>
      </c>
      <c r="G479" s="1">
        <v>2313</v>
      </c>
      <c r="H479" s="1">
        <v>6664</v>
      </c>
      <c r="I479" s="1">
        <v>3710.6</v>
      </c>
      <c r="J479" s="1">
        <v>6691</v>
      </c>
      <c r="K479" s="1">
        <v>27</v>
      </c>
      <c r="P479" s="9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55.2" x14ac:dyDescent="0.3">
      <c r="A480" s="98">
        <v>479</v>
      </c>
      <c r="B480" s="1">
        <v>9</v>
      </c>
      <c r="C480" s="1" t="s">
        <v>417</v>
      </c>
      <c r="D480" s="1" t="s">
        <v>508</v>
      </c>
      <c r="E480" s="1">
        <v>2493</v>
      </c>
      <c r="F480" s="1" t="s">
        <v>121</v>
      </c>
      <c r="G480" s="1">
        <v>2493</v>
      </c>
      <c r="H480" s="1">
        <v>6664</v>
      </c>
      <c r="I480" s="1">
        <v>118</v>
      </c>
      <c r="J480" s="1">
        <v>6831</v>
      </c>
      <c r="K480" s="1">
        <v>167</v>
      </c>
      <c r="P480" s="9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7.6" x14ac:dyDescent="0.3">
      <c r="A481" s="98">
        <v>480</v>
      </c>
      <c r="B481" s="1">
        <v>9</v>
      </c>
      <c r="C481" s="1" t="s">
        <v>417</v>
      </c>
      <c r="D481" s="1" t="s">
        <v>508</v>
      </c>
      <c r="E481" s="1">
        <v>3060</v>
      </c>
      <c r="F481" s="1" t="s">
        <v>143</v>
      </c>
      <c r="G481" s="1">
        <v>3060</v>
      </c>
      <c r="H481" s="1">
        <v>6664</v>
      </c>
      <c r="I481" s="1">
        <v>1198.0999999999999</v>
      </c>
      <c r="J481" s="1">
        <v>6664</v>
      </c>
      <c r="K481" s="1">
        <v>0</v>
      </c>
      <c r="P481" s="9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55.2" x14ac:dyDescent="0.3">
      <c r="A482" s="98">
        <v>481</v>
      </c>
      <c r="B482" s="1">
        <v>9</v>
      </c>
      <c r="C482" s="1" t="s">
        <v>417</v>
      </c>
      <c r="D482" s="1" t="s">
        <v>508</v>
      </c>
      <c r="E482" s="1">
        <v>4023</v>
      </c>
      <c r="F482" s="1" t="s">
        <v>175</v>
      </c>
      <c r="G482" s="1">
        <v>4023</v>
      </c>
      <c r="H482" s="1">
        <v>6664</v>
      </c>
      <c r="I482" s="1">
        <v>649</v>
      </c>
      <c r="J482" s="1">
        <v>6724</v>
      </c>
      <c r="K482" s="1">
        <v>60</v>
      </c>
      <c r="P482" s="9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7.6" x14ac:dyDescent="0.3">
      <c r="A483" s="98">
        <v>482</v>
      </c>
      <c r="B483" s="1">
        <v>9</v>
      </c>
      <c r="C483" s="1" t="s">
        <v>417</v>
      </c>
      <c r="D483" s="1" t="s">
        <v>508</v>
      </c>
      <c r="E483" s="1">
        <v>5323</v>
      </c>
      <c r="F483" s="1" t="s">
        <v>242</v>
      </c>
      <c r="G483" s="1">
        <v>5325</v>
      </c>
      <c r="H483" s="1">
        <v>6664</v>
      </c>
      <c r="I483" s="1">
        <v>590</v>
      </c>
      <c r="J483" s="1">
        <v>6784</v>
      </c>
      <c r="K483" s="1">
        <v>120</v>
      </c>
      <c r="P483" s="9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7.6" x14ac:dyDescent="0.3">
      <c r="A484" s="98">
        <v>483</v>
      </c>
      <c r="B484" s="1">
        <v>9</v>
      </c>
      <c r="C484" s="1" t="s">
        <v>417</v>
      </c>
      <c r="D484" s="1" t="s">
        <v>508</v>
      </c>
      <c r="E484" s="1">
        <v>6867</v>
      </c>
      <c r="F484" s="1" t="s">
        <v>309</v>
      </c>
      <c r="G484" s="1">
        <v>6867</v>
      </c>
      <c r="H484" s="1">
        <v>6664</v>
      </c>
      <c r="I484" s="1">
        <v>1543.7</v>
      </c>
      <c r="J484" s="1">
        <v>6664</v>
      </c>
      <c r="K484" s="1">
        <v>0</v>
      </c>
      <c r="P484" s="9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55.2" x14ac:dyDescent="0.3">
      <c r="A485" s="98">
        <v>484</v>
      </c>
      <c r="B485" s="1">
        <v>82</v>
      </c>
      <c r="C485" s="1" t="s">
        <v>526</v>
      </c>
      <c r="D485" s="1" t="s">
        <v>508</v>
      </c>
      <c r="E485" s="1">
        <v>657</v>
      </c>
      <c r="F485" s="1" t="s">
        <v>502</v>
      </c>
      <c r="G485" s="1">
        <v>657</v>
      </c>
      <c r="H485" s="1">
        <v>6664</v>
      </c>
      <c r="I485" s="1">
        <v>886.9</v>
      </c>
      <c r="J485" s="1">
        <v>6664</v>
      </c>
      <c r="K485" s="1">
        <v>0</v>
      </c>
      <c r="P485" s="9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7.6" x14ac:dyDescent="0.3">
      <c r="A486" s="98">
        <v>485</v>
      </c>
      <c r="B486" s="1">
        <v>82</v>
      </c>
      <c r="C486" s="1" t="s">
        <v>526</v>
      </c>
      <c r="D486" s="1" t="s">
        <v>508</v>
      </c>
      <c r="E486" s="1">
        <v>977</v>
      </c>
      <c r="F486" s="1" t="s">
        <v>48</v>
      </c>
      <c r="G486" s="1">
        <v>977</v>
      </c>
      <c r="H486" s="1">
        <v>6664</v>
      </c>
      <c r="I486" s="1">
        <v>567.9</v>
      </c>
      <c r="J486" s="1">
        <v>6664</v>
      </c>
      <c r="K486" s="1">
        <v>0</v>
      </c>
      <c r="P486" s="9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7.6" x14ac:dyDescent="0.3">
      <c r="A487" s="98">
        <v>486</v>
      </c>
      <c r="B487" s="1">
        <v>82</v>
      </c>
      <c r="C487" s="1" t="s">
        <v>526</v>
      </c>
      <c r="D487" s="1" t="s">
        <v>508</v>
      </c>
      <c r="E487" s="1">
        <v>1619</v>
      </c>
      <c r="F487" s="1" t="s">
        <v>85</v>
      </c>
      <c r="G487" s="1">
        <v>1619</v>
      </c>
      <c r="H487" s="1">
        <v>6664</v>
      </c>
      <c r="I487" s="1">
        <v>1182.5</v>
      </c>
      <c r="J487" s="1">
        <v>6664</v>
      </c>
      <c r="K487" s="1">
        <v>0</v>
      </c>
      <c r="P487" s="9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7.6" x14ac:dyDescent="0.3">
      <c r="A488" s="98">
        <v>487</v>
      </c>
      <c r="B488" s="1">
        <v>82</v>
      </c>
      <c r="C488" s="1" t="s">
        <v>526</v>
      </c>
      <c r="D488" s="1" t="s">
        <v>508</v>
      </c>
      <c r="E488" s="1">
        <v>2169</v>
      </c>
      <c r="F488" s="1" t="s">
        <v>111</v>
      </c>
      <c r="G488" s="1">
        <v>2169</v>
      </c>
      <c r="H488" s="1">
        <v>6664</v>
      </c>
      <c r="I488" s="1">
        <v>1636.6</v>
      </c>
      <c r="J488" s="1">
        <v>6664</v>
      </c>
      <c r="K488" s="1">
        <v>0</v>
      </c>
      <c r="P488" s="9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7.6" x14ac:dyDescent="0.3">
      <c r="A489" s="98">
        <v>488</v>
      </c>
      <c r="B489" s="1">
        <v>82</v>
      </c>
      <c r="C489" s="1" t="s">
        <v>526</v>
      </c>
      <c r="D489" s="1" t="s">
        <v>508</v>
      </c>
      <c r="E489" s="1">
        <v>2834</v>
      </c>
      <c r="F489" s="1" t="s">
        <v>135</v>
      </c>
      <c r="G489" s="1">
        <v>2834</v>
      </c>
      <c r="H489" s="1">
        <v>6664</v>
      </c>
      <c r="I489" s="1">
        <v>346.2</v>
      </c>
      <c r="J489" s="1">
        <v>6664</v>
      </c>
      <c r="K489" s="1">
        <v>0</v>
      </c>
      <c r="P489" s="9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7.6" x14ac:dyDescent="0.3">
      <c r="A490" s="98">
        <v>489</v>
      </c>
      <c r="B490" s="1">
        <v>82</v>
      </c>
      <c r="C490" s="1" t="s">
        <v>526</v>
      </c>
      <c r="D490" s="1" t="s">
        <v>508</v>
      </c>
      <c r="E490" s="1">
        <v>4491</v>
      </c>
      <c r="F490" s="1" t="s">
        <v>191</v>
      </c>
      <c r="G490" s="1">
        <v>4491</v>
      </c>
      <c r="H490" s="1">
        <v>6664</v>
      </c>
      <c r="I490" s="1">
        <v>330.4</v>
      </c>
      <c r="J490" s="1">
        <v>6664</v>
      </c>
      <c r="K490" s="1">
        <v>0</v>
      </c>
      <c r="P490" s="9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7.6" x14ac:dyDescent="0.3">
      <c r="A491" s="98">
        <v>490</v>
      </c>
      <c r="B491" s="1">
        <v>82</v>
      </c>
      <c r="C491" s="1" t="s">
        <v>526</v>
      </c>
      <c r="D491" s="1" t="s">
        <v>508</v>
      </c>
      <c r="E491" s="1">
        <v>4518</v>
      </c>
      <c r="F491" s="1" t="s">
        <v>194</v>
      </c>
      <c r="G491" s="1">
        <v>4518</v>
      </c>
      <c r="H491" s="1">
        <v>6664</v>
      </c>
      <c r="I491" s="1">
        <v>222.5</v>
      </c>
      <c r="J491" s="1">
        <v>6664</v>
      </c>
      <c r="K491" s="1">
        <v>0</v>
      </c>
      <c r="P491" s="9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7.6" x14ac:dyDescent="0.3">
      <c r="A492" s="98">
        <v>491</v>
      </c>
      <c r="B492" s="1">
        <v>82</v>
      </c>
      <c r="C492" s="1" t="s">
        <v>526</v>
      </c>
      <c r="D492" s="1" t="s">
        <v>508</v>
      </c>
      <c r="E492" s="1">
        <v>4536</v>
      </c>
      <c r="F492" s="1" t="s">
        <v>196</v>
      </c>
      <c r="G492" s="1">
        <v>4536</v>
      </c>
      <c r="H492" s="1">
        <v>6664</v>
      </c>
      <c r="I492" s="1">
        <v>1970.2</v>
      </c>
      <c r="J492" s="1">
        <v>6664</v>
      </c>
      <c r="K492" s="1">
        <v>0</v>
      </c>
      <c r="P492" s="9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7.6" x14ac:dyDescent="0.3">
      <c r="A493" s="98">
        <v>492</v>
      </c>
      <c r="B493" s="1">
        <v>82</v>
      </c>
      <c r="C493" s="1" t="s">
        <v>526</v>
      </c>
      <c r="D493" s="1" t="s">
        <v>508</v>
      </c>
      <c r="E493" s="1">
        <v>5163</v>
      </c>
      <c r="F493" s="1" t="s">
        <v>235</v>
      </c>
      <c r="G493" s="1">
        <v>5163</v>
      </c>
      <c r="H493" s="1">
        <v>6664</v>
      </c>
      <c r="I493" s="1">
        <v>615.5</v>
      </c>
      <c r="J493" s="1">
        <v>6664</v>
      </c>
      <c r="K493" s="1">
        <v>0</v>
      </c>
      <c r="P493" s="9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7.6" x14ac:dyDescent="0.3">
      <c r="A494" s="98">
        <v>493</v>
      </c>
      <c r="B494" s="1">
        <v>82</v>
      </c>
      <c r="C494" s="1" t="s">
        <v>526</v>
      </c>
      <c r="D494" s="1" t="s">
        <v>508</v>
      </c>
      <c r="E494" s="1">
        <v>6592</v>
      </c>
      <c r="F494" s="1" t="s">
        <v>297</v>
      </c>
      <c r="G494" s="1">
        <v>6592</v>
      </c>
      <c r="H494" s="1">
        <v>6664</v>
      </c>
      <c r="I494" s="1">
        <v>624</v>
      </c>
      <c r="J494" s="1">
        <v>6665</v>
      </c>
      <c r="K494" s="1">
        <v>1</v>
      </c>
      <c r="P494" s="9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7.6" x14ac:dyDescent="0.3">
      <c r="A495" s="98">
        <v>494</v>
      </c>
      <c r="B495" s="1">
        <v>94</v>
      </c>
      <c r="C495" s="1" t="s">
        <v>527</v>
      </c>
      <c r="D495" s="1" t="s">
        <v>509</v>
      </c>
      <c r="E495" s="1">
        <v>621</v>
      </c>
      <c r="F495" s="1" t="s">
        <v>37</v>
      </c>
      <c r="G495" s="1">
        <v>621</v>
      </c>
      <c r="H495" s="1">
        <v>6664</v>
      </c>
      <c r="I495" s="1">
        <v>4134.1000000000004</v>
      </c>
      <c r="J495" s="1">
        <v>6738</v>
      </c>
      <c r="K495" s="1">
        <v>74</v>
      </c>
      <c r="P495" s="9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7.6" x14ac:dyDescent="0.3">
      <c r="A496" s="98">
        <v>495</v>
      </c>
      <c r="B496" s="1">
        <v>94</v>
      </c>
      <c r="C496" s="1" t="s">
        <v>527</v>
      </c>
      <c r="D496" s="1" t="s">
        <v>509</v>
      </c>
      <c r="E496" s="1">
        <v>1611</v>
      </c>
      <c r="F496" s="1" t="s">
        <v>84</v>
      </c>
      <c r="G496" s="1">
        <v>1611</v>
      </c>
      <c r="H496" s="1">
        <v>6664</v>
      </c>
      <c r="I496" s="1">
        <v>15490</v>
      </c>
      <c r="J496" s="1">
        <v>6664</v>
      </c>
      <c r="K496" s="1">
        <v>0</v>
      </c>
      <c r="P496" s="9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7.6" x14ac:dyDescent="0.3">
      <c r="A497" s="98">
        <v>496</v>
      </c>
      <c r="B497" s="1">
        <v>94</v>
      </c>
      <c r="C497" s="1" t="s">
        <v>527</v>
      </c>
      <c r="D497" s="1" t="s">
        <v>509</v>
      </c>
      <c r="E497" s="1">
        <v>4784</v>
      </c>
      <c r="F497" s="1" t="s">
        <v>215</v>
      </c>
      <c r="G497" s="1">
        <v>4784</v>
      </c>
      <c r="H497" s="1">
        <v>6664</v>
      </c>
      <c r="I497" s="1">
        <v>3062.1</v>
      </c>
      <c r="J497" s="1">
        <v>6664</v>
      </c>
      <c r="K497" s="1">
        <v>0</v>
      </c>
      <c r="P497" s="9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7.6" x14ac:dyDescent="0.3">
      <c r="A498" s="98">
        <v>497</v>
      </c>
      <c r="B498" s="1">
        <v>94</v>
      </c>
      <c r="C498" s="1" t="s">
        <v>527</v>
      </c>
      <c r="D498" s="1" t="s">
        <v>509</v>
      </c>
      <c r="E498" s="1">
        <v>5250</v>
      </c>
      <c r="F498" s="1" t="s">
        <v>238</v>
      </c>
      <c r="G498" s="1">
        <v>5250</v>
      </c>
      <c r="H498" s="1">
        <v>6664</v>
      </c>
      <c r="I498" s="1">
        <v>4745.5</v>
      </c>
      <c r="J498" s="1">
        <v>6797</v>
      </c>
      <c r="K498" s="1">
        <v>133</v>
      </c>
      <c r="P498" s="9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1.4" x14ac:dyDescent="0.3">
      <c r="A499" s="98">
        <v>498</v>
      </c>
      <c r="B499" s="1">
        <v>97</v>
      </c>
      <c r="C499" s="1" t="s">
        <v>418</v>
      </c>
      <c r="D499" s="1" t="s">
        <v>509</v>
      </c>
      <c r="E499" s="1">
        <v>918</v>
      </c>
      <c r="F499" s="1" t="s">
        <v>46</v>
      </c>
      <c r="G499" s="1">
        <v>918</v>
      </c>
      <c r="H499" s="1">
        <v>6664</v>
      </c>
      <c r="I499" s="1">
        <v>448.7</v>
      </c>
      <c r="J499" s="1">
        <v>6723</v>
      </c>
      <c r="K499" s="1">
        <v>59</v>
      </c>
      <c r="P499" s="9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1.4" x14ac:dyDescent="0.3">
      <c r="A500" s="98">
        <v>499</v>
      </c>
      <c r="B500" s="1">
        <v>97</v>
      </c>
      <c r="C500" s="1" t="s">
        <v>418</v>
      </c>
      <c r="D500" s="1" t="s">
        <v>509</v>
      </c>
      <c r="E500" s="1">
        <v>936</v>
      </c>
      <c r="F500" s="1" t="s">
        <v>47</v>
      </c>
      <c r="G500" s="1">
        <v>936</v>
      </c>
      <c r="H500" s="1">
        <v>6664</v>
      </c>
      <c r="I500" s="1">
        <v>861.2</v>
      </c>
      <c r="J500" s="1">
        <v>6664</v>
      </c>
      <c r="K500" s="1">
        <v>0</v>
      </c>
      <c r="P500" s="9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1.4" x14ac:dyDescent="0.3">
      <c r="A501" s="98">
        <v>500</v>
      </c>
      <c r="B501" s="1">
        <v>97</v>
      </c>
      <c r="C501" s="1" t="s">
        <v>418</v>
      </c>
      <c r="D501" s="1" t="s">
        <v>509</v>
      </c>
      <c r="E501" s="1">
        <v>1082</v>
      </c>
      <c r="F501" s="1" t="s">
        <v>500</v>
      </c>
      <c r="G501" s="1">
        <v>1082</v>
      </c>
      <c r="H501" s="1">
        <v>6664</v>
      </c>
      <c r="I501" s="1">
        <v>1462.5</v>
      </c>
      <c r="J501" s="1">
        <v>6664</v>
      </c>
      <c r="K501" s="1">
        <v>0</v>
      </c>
      <c r="P501" s="9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1.4" x14ac:dyDescent="0.3">
      <c r="A502" s="98">
        <v>501</v>
      </c>
      <c r="B502" s="1">
        <v>97</v>
      </c>
      <c r="C502" s="1" t="s">
        <v>418</v>
      </c>
      <c r="D502" s="1" t="s">
        <v>509</v>
      </c>
      <c r="E502" s="1">
        <v>1675</v>
      </c>
      <c r="F502" s="1" t="s">
        <v>87</v>
      </c>
      <c r="G502" s="1">
        <v>1675</v>
      </c>
      <c r="H502" s="1">
        <v>6664</v>
      </c>
      <c r="I502" s="1">
        <v>191.5</v>
      </c>
      <c r="J502" s="1">
        <v>6839</v>
      </c>
      <c r="K502" s="1">
        <v>175</v>
      </c>
      <c r="P502" s="9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1.4" x14ac:dyDescent="0.3">
      <c r="A503" s="98">
        <v>502</v>
      </c>
      <c r="B503" s="1">
        <v>97</v>
      </c>
      <c r="C503" s="1" t="s">
        <v>418</v>
      </c>
      <c r="D503" s="1" t="s">
        <v>509</v>
      </c>
      <c r="E503" s="1">
        <v>4041</v>
      </c>
      <c r="F503" s="1" t="s">
        <v>177</v>
      </c>
      <c r="G503" s="1">
        <v>4041</v>
      </c>
      <c r="H503" s="1">
        <v>6664</v>
      </c>
      <c r="I503" s="1">
        <v>1363.5</v>
      </c>
      <c r="J503" s="1">
        <v>6664</v>
      </c>
      <c r="K503" s="1">
        <v>0</v>
      </c>
      <c r="P503" s="9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1.4" x14ac:dyDescent="0.3">
      <c r="A504" s="98">
        <v>503</v>
      </c>
      <c r="B504" s="1">
        <v>97</v>
      </c>
      <c r="C504" s="1" t="s">
        <v>418</v>
      </c>
      <c r="D504" s="1" t="s">
        <v>509</v>
      </c>
      <c r="E504" s="1">
        <v>4269</v>
      </c>
      <c r="F504" s="1" t="s">
        <v>187</v>
      </c>
      <c r="G504" s="1">
        <v>4269</v>
      </c>
      <c r="H504" s="1">
        <v>6664</v>
      </c>
      <c r="I504" s="1">
        <v>552.9</v>
      </c>
      <c r="J504" s="1">
        <v>6753</v>
      </c>
      <c r="K504" s="1">
        <v>89</v>
      </c>
      <c r="P504" s="9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1.4" x14ac:dyDescent="0.3">
      <c r="A505" s="98">
        <v>504</v>
      </c>
      <c r="B505" s="1">
        <v>97</v>
      </c>
      <c r="C505" s="1" t="s">
        <v>418</v>
      </c>
      <c r="D505" s="1" t="s">
        <v>509</v>
      </c>
      <c r="E505" s="1">
        <v>4773</v>
      </c>
      <c r="F505" s="1" t="s">
        <v>219</v>
      </c>
      <c r="G505" s="1">
        <v>4773</v>
      </c>
      <c r="H505" s="1">
        <v>6664</v>
      </c>
      <c r="I505" s="1">
        <v>524.70000000000005</v>
      </c>
      <c r="J505" s="1">
        <v>6784</v>
      </c>
      <c r="K505" s="1">
        <v>120</v>
      </c>
      <c r="P505" s="9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1.4" x14ac:dyDescent="0.3">
      <c r="A506" s="98">
        <v>505</v>
      </c>
      <c r="B506" s="1">
        <v>97</v>
      </c>
      <c r="C506" s="1" t="s">
        <v>418</v>
      </c>
      <c r="D506" s="1" t="s">
        <v>509</v>
      </c>
      <c r="E506" s="1">
        <v>4784</v>
      </c>
      <c r="F506" s="1" t="s">
        <v>215</v>
      </c>
      <c r="G506" s="1">
        <v>4784</v>
      </c>
      <c r="H506" s="1">
        <v>6664</v>
      </c>
      <c r="I506" s="1">
        <v>3062.1</v>
      </c>
      <c r="J506" s="1">
        <v>6664</v>
      </c>
      <c r="K506" s="1">
        <v>0</v>
      </c>
      <c r="P506" s="9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1.4" x14ac:dyDescent="0.3">
      <c r="A507" s="98">
        <v>506</v>
      </c>
      <c r="B507" s="1">
        <v>97</v>
      </c>
      <c r="C507" s="1" t="s">
        <v>418</v>
      </c>
      <c r="D507" s="1" t="s">
        <v>509</v>
      </c>
      <c r="E507" s="1">
        <v>5250</v>
      </c>
      <c r="F507" s="1" t="s">
        <v>238</v>
      </c>
      <c r="G507" s="1">
        <v>5250</v>
      </c>
      <c r="H507" s="1">
        <v>6664</v>
      </c>
      <c r="I507" s="1">
        <v>4745.5</v>
      </c>
      <c r="J507" s="1">
        <v>6797</v>
      </c>
      <c r="K507" s="1">
        <v>133</v>
      </c>
      <c r="P507" s="9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7.6" x14ac:dyDescent="0.3">
      <c r="A508" s="98">
        <v>507</v>
      </c>
      <c r="B508" s="1">
        <v>21</v>
      </c>
      <c r="C508" s="1" t="s">
        <v>419</v>
      </c>
      <c r="D508" s="1" t="s">
        <v>509</v>
      </c>
      <c r="E508" s="1">
        <v>387</v>
      </c>
      <c r="F508" s="1" t="s">
        <v>24</v>
      </c>
      <c r="G508" s="1">
        <v>387</v>
      </c>
      <c r="H508" s="1">
        <v>6664</v>
      </c>
      <c r="I508" s="1">
        <v>1384.7</v>
      </c>
      <c r="J508" s="1">
        <v>6668</v>
      </c>
      <c r="K508" s="1">
        <v>4</v>
      </c>
      <c r="P508" s="9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7.6" x14ac:dyDescent="0.3">
      <c r="A509" s="98">
        <v>508</v>
      </c>
      <c r="B509" s="1">
        <v>21</v>
      </c>
      <c r="C509" s="1" t="s">
        <v>419</v>
      </c>
      <c r="D509" s="1" t="s">
        <v>509</v>
      </c>
      <c r="E509" s="1">
        <v>441</v>
      </c>
      <c r="F509" s="1" t="s">
        <v>497</v>
      </c>
      <c r="G509" s="1">
        <v>441</v>
      </c>
      <c r="H509" s="1">
        <v>6664</v>
      </c>
      <c r="I509" s="1">
        <v>778.4</v>
      </c>
      <c r="J509" s="1">
        <v>6709</v>
      </c>
      <c r="K509" s="1">
        <v>45</v>
      </c>
      <c r="P509" s="9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7.6" x14ac:dyDescent="0.3">
      <c r="A510" s="98">
        <v>509</v>
      </c>
      <c r="B510" s="1">
        <v>21</v>
      </c>
      <c r="C510" s="1" t="s">
        <v>419</v>
      </c>
      <c r="D510" s="1" t="s">
        <v>509</v>
      </c>
      <c r="E510" s="1">
        <v>914</v>
      </c>
      <c r="F510" s="1" t="s">
        <v>45</v>
      </c>
      <c r="G510" s="1">
        <v>914</v>
      </c>
      <c r="H510" s="1">
        <v>6664</v>
      </c>
      <c r="I510" s="1">
        <v>488.4</v>
      </c>
      <c r="J510" s="1">
        <v>6714</v>
      </c>
      <c r="K510" s="1">
        <v>50</v>
      </c>
      <c r="P510" s="9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7.6" x14ac:dyDescent="0.3">
      <c r="A511" s="98">
        <v>510</v>
      </c>
      <c r="B511" s="1">
        <v>21</v>
      </c>
      <c r="C511" s="1" t="s">
        <v>419</v>
      </c>
      <c r="D511" s="1" t="s">
        <v>509</v>
      </c>
      <c r="E511" s="1">
        <v>1431</v>
      </c>
      <c r="F511" s="1" t="s">
        <v>79</v>
      </c>
      <c r="G511" s="1">
        <v>1431</v>
      </c>
      <c r="H511" s="1">
        <v>6664</v>
      </c>
      <c r="I511" s="1">
        <v>421.5</v>
      </c>
      <c r="J511" s="1">
        <v>6711</v>
      </c>
      <c r="K511" s="1">
        <v>47</v>
      </c>
      <c r="P511" s="9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7.6" x14ac:dyDescent="0.3">
      <c r="A512" s="98">
        <v>511</v>
      </c>
      <c r="B512" s="1">
        <v>21</v>
      </c>
      <c r="C512" s="1" t="s">
        <v>419</v>
      </c>
      <c r="D512" s="1" t="s">
        <v>509</v>
      </c>
      <c r="E512" s="1">
        <v>1503</v>
      </c>
      <c r="F512" s="1" t="s">
        <v>81</v>
      </c>
      <c r="G512" s="1">
        <v>1503</v>
      </c>
      <c r="H512" s="1">
        <v>6664</v>
      </c>
      <c r="I512" s="1">
        <v>1456.3</v>
      </c>
      <c r="J512" s="1">
        <v>6675</v>
      </c>
      <c r="K512" s="1">
        <v>11</v>
      </c>
      <c r="P512" s="9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7.6" x14ac:dyDescent="0.3">
      <c r="A513" s="98">
        <v>512</v>
      </c>
      <c r="B513" s="1">
        <v>21</v>
      </c>
      <c r="C513" s="1" t="s">
        <v>419</v>
      </c>
      <c r="D513" s="1" t="s">
        <v>509</v>
      </c>
      <c r="E513" s="1">
        <v>1970</v>
      </c>
      <c r="F513" s="1" t="s">
        <v>102</v>
      </c>
      <c r="G513" s="1">
        <v>1970</v>
      </c>
      <c r="H513" s="1">
        <v>6664</v>
      </c>
      <c r="I513" s="1">
        <v>493.3</v>
      </c>
      <c r="J513" s="1">
        <v>6688</v>
      </c>
      <c r="K513" s="1">
        <v>24</v>
      </c>
      <c r="P513" s="9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7.6" x14ac:dyDescent="0.3">
      <c r="A514" s="98">
        <v>513</v>
      </c>
      <c r="B514" s="1">
        <v>21</v>
      </c>
      <c r="C514" s="1" t="s">
        <v>419</v>
      </c>
      <c r="D514" s="1" t="s">
        <v>509</v>
      </c>
      <c r="E514" s="1">
        <v>2151</v>
      </c>
      <c r="F514" s="1" t="s">
        <v>503</v>
      </c>
      <c r="G514" s="1">
        <v>2151</v>
      </c>
      <c r="H514" s="1">
        <v>6664</v>
      </c>
      <c r="I514" s="1">
        <v>442.5</v>
      </c>
      <c r="J514" s="1">
        <v>6748</v>
      </c>
      <c r="K514" s="1">
        <v>84</v>
      </c>
      <c r="P514" s="9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7.6" x14ac:dyDescent="0.3">
      <c r="A515" s="98">
        <v>514</v>
      </c>
      <c r="B515" s="1">
        <v>21</v>
      </c>
      <c r="C515" s="1" t="s">
        <v>419</v>
      </c>
      <c r="D515" s="1" t="s">
        <v>509</v>
      </c>
      <c r="E515" s="1">
        <v>2718</v>
      </c>
      <c r="F515" s="1" t="s">
        <v>128</v>
      </c>
      <c r="G515" s="1">
        <v>2718</v>
      </c>
      <c r="H515" s="1">
        <v>6664</v>
      </c>
      <c r="I515" s="1">
        <v>516.6</v>
      </c>
      <c r="J515" s="1">
        <v>6729</v>
      </c>
      <c r="K515" s="1">
        <v>65</v>
      </c>
      <c r="P515" s="9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7.6" x14ac:dyDescent="0.3">
      <c r="A516" s="98">
        <v>515</v>
      </c>
      <c r="B516" s="1">
        <v>21</v>
      </c>
      <c r="C516" s="1" t="s">
        <v>419</v>
      </c>
      <c r="D516" s="1" t="s">
        <v>509</v>
      </c>
      <c r="E516" s="1">
        <v>3609</v>
      </c>
      <c r="F516" s="1" t="s">
        <v>163</v>
      </c>
      <c r="G516" s="1">
        <v>3609</v>
      </c>
      <c r="H516" s="1">
        <v>6664</v>
      </c>
      <c r="I516" s="1">
        <v>467.1</v>
      </c>
      <c r="J516" s="1">
        <v>6664</v>
      </c>
      <c r="K516" s="1">
        <v>0</v>
      </c>
      <c r="P516" s="9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7.6" x14ac:dyDescent="0.3">
      <c r="A517" s="98">
        <v>516</v>
      </c>
      <c r="B517" s="1">
        <v>21</v>
      </c>
      <c r="C517" s="1" t="s">
        <v>419</v>
      </c>
      <c r="D517" s="1" t="s">
        <v>509</v>
      </c>
      <c r="E517" s="1">
        <v>4572</v>
      </c>
      <c r="F517" s="1" t="s">
        <v>198</v>
      </c>
      <c r="G517" s="1">
        <v>4572</v>
      </c>
      <c r="H517" s="1">
        <v>6664</v>
      </c>
      <c r="I517" s="1">
        <v>264.39999999999998</v>
      </c>
      <c r="J517" s="1">
        <v>6664</v>
      </c>
      <c r="K517" s="1">
        <v>0</v>
      </c>
      <c r="P517" s="9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7.6" x14ac:dyDescent="0.3">
      <c r="A518" s="98">
        <v>517</v>
      </c>
      <c r="B518" s="1">
        <v>21</v>
      </c>
      <c r="C518" s="1" t="s">
        <v>419</v>
      </c>
      <c r="D518" s="1" t="s">
        <v>509</v>
      </c>
      <c r="E518" s="1">
        <v>4824</v>
      </c>
      <c r="F518" s="1" t="s">
        <v>247</v>
      </c>
      <c r="G518" s="1">
        <v>5510</v>
      </c>
      <c r="H518" s="1">
        <v>6664</v>
      </c>
      <c r="I518" s="1">
        <v>704</v>
      </c>
      <c r="J518" s="1">
        <v>6664</v>
      </c>
      <c r="K518" s="1">
        <v>0</v>
      </c>
      <c r="P518" s="9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1.4" x14ac:dyDescent="0.3">
      <c r="A519" s="98">
        <v>518</v>
      </c>
      <c r="B519" s="1">
        <v>21</v>
      </c>
      <c r="C519" s="1" t="s">
        <v>419</v>
      </c>
      <c r="D519" s="1" t="s">
        <v>509</v>
      </c>
      <c r="E519" s="1">
        <v>4978</v>
      </c>
      <c r="F519" s="1" t="s">
        <v>228</v>
      </c>
      <c r="G519" s="1">
        <v>4978</v>
      </c>
      <c r="H519" s="1">
        <v>6664</v>
      </c>
      <c r="I519" s="1">
        <v>192</v>
      </c>
      <c r="J519" s="1">
        <v>6664</v>
      </c>
      <c r="K519" s="1">
        <v>0</v>
      </c>
      <c r="P519" s="9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7.6" x14ac:dyDescent="0.3">
      <c r="A520" s="98">
        <v>519</v>
      </c>
      <c r="B520" s="1">
        <v>21</v>
      </c>
      <c r="C520" s="1" t="s">
        <v>419</v>
      </c>
      <c r="D520" s="1" t="s">
        <v>509</v>
      </c>
      <c r="E520" s="1">
        <v>5463</v>
      </c>
      <c r="F520" s="1" t="s">
        <v>243</v>
      </c>
      <c r="G520" s="1">
        <v>5463</v>
      </c>
      <c r="H520" s="1">
        <v>6664</v>
      </c>
      <c r="I520" s="1">
        <v>1110.3</v>
      </c>
      <c r="J520" s="1">
        <v>6664</v>
      </c>
      <c r="K520" s="1">
        <v>0</v>
      </c>
      <c r="P520" s="9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7.6" x14ac:dyDescent="0.3">
      <c r="A521" s="98">
        <v>520</v>
      </c>
      <c r="B521" s="1">
        <v>21</v>
      </c>
      <c r="C521" s="1" t="s">
        <v>419</v>
      </c>
      <c r="D521" s="1" t="s">
        <v>509</v>
      </c>
      <c r="E521" s="1">
        <v>6651</v>
      </c>
      <c r="F521" s="1" t="s">
        <v>299</v>
      </c>
      <c r="G521" s="1">
        <v>6651</v>
      </c>
      <c r="H521" s="1">
        <v>6664</v>
      </c>
      <c r="I521" s="1">
        <v>304</v>
      </c>
      <c r="J521" s="1">
        <v>6664</v>
      </c>
      <c r="K521" s="1">
        <v>0</v>
      </c>
      <c r="P521" s="9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1.4" x14ac:dyDescent="0.3">
      <c r="A522" s="98">
        <v>521</v>
      </c>
      <c r="B522" s="1">
        <v>77</v>
      </c>
      <c r="C522" s="1" t="s">
        <v>528</v>
      </c>
      <c r="D522" s="1" t="s">
        <v>508</v>
      </c>
      <c r="E522" s="1">
        <v>1221</v>
      </c>
      <c r="F522" s="1" t="s">
        <v>71</v>
      </c>
      <c r="G522" s="1">
        <v>1221</v>
      </c>
      <c r="H522" s="1">
        <v>6664</v>
      </c>
      <c r="I522" s="1">
        <v>2004.7</v>
      </c>
      <c r="J522" s="1">
        <v>6700</v>
      </c>
      <c r="K522" s="1">
        <v>36</v>
      </c>
      <c r="P522" s="9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7.6" x14ac:dyDescent="0.3">
      <c r="A523" s="98">
        <v>522</v>
      </c>
      <c r="B523" s="1">
        <v>77</v>
      </c>
      <c r="C523" s="1" t="s">
        <v>528</v>
      </c>
      <c r="D523" s="1" t="s">
        <v>508</v>
      </c>
      <c r="E523" s="1">
        <v>1337</v>
      </c>
      <c r="F523" s="1" t="s">
        <v>75</v>
      </c>
      <c r="G523" s="1">
        <v>1337</v>
      </c>
      <c r="H523" s="1">
        <v>6664</v>
      </c>
      <c r="I523" s="1">
        <v>5086.6000000000004</v>
      </c>
      <c r="J523" s="1">
        <v>6664</v>
      </c>
      <c r="K523" s="1">
        <v>0</v>
      </c>
      <c r="P523" s="9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7.6" x14ac:dyDescent="0.3">
      <c r="A524" s="98">
        <v>523</v>
      </c>
      <c r="B524" s="1">
        <v>77</v>
      </c>
      <c r="C524" s="1" t="s">
        <v>528</v>
      </c>
      <c r="D524" s="1" t="s">
        <v>508</v>
      </c>
      <c r="E524" s="1">
        <v>2977</v>
      </c>
      <c r="F524" s="1" t="s">
        <v>138</v>
      </c>
      <c r="G524" s="1">
        <v>2977</v>
      </c>
      <c r="H524" s="1">
        <v>6664</v>
      </c>
      <c r="I524" s="1">
        <v>629.29999999999995</v>
      </c>
      <c r="J524" s="1">
        <v>6664</v>
      </c>
      <c r="K524" s="1">
        <v>0</v>
      </c>
      <c r="P524" s="9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7.6" x14ac:dyDescent="0.3">
      <c r="A525" s="98">
        <v>524</v>
      </c>
      <c r="B525" s="1">
        <v>77</v>
      </c>
      <c r="C525" s="1" t="s">
        <v>528</v>
      </c>
      <c r="D525" s="1" t="s">
        <v>508</v>
      </c>
      <c r="E525" s="1">
        <v>3141</v>
      </c>
      <c r="F525" s="1" t="s">
        <v>148</v>
      </c>
      <c r="G525" s="1">
        <v>3141</v>
      </c>
      <c r="H525" s="1">
        <v>6664</v>
      </c>
      <c r="I525" s="1">
        <v>13981.6</v>
      </c>
      <c r="J525" s="1">
        <v>6681</v>
      </c>
      <c r="K525" s="1">
        <v>17</v>
      </c>
      <c r="P525" s="9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7.6" x14ac:dyDescent="0.3">
      <c r="A526" s="98">
        <v>525</v>
      </c>
      <c r="B526" s="1">
        <v>77</v>
      </c>
      <c r="C526" s="1" t="s">
        <v>528</v>
      </c>
      <c r="D526" s="1" t="s">
        <v>508</v>
      </c>
      <c r="E526" s="1">
        <v>3816</v>
      </c>
      <c r="F526" s="1" t="s">
        <v>168</v>
      </c>
      <c r="G526" s="1">
        <v>3816</v>
      </c>
      <c r="H526" s="1">
        <v>6664</v>
      </c>
      <c r="I526" s="1">
        <v>359.5</v>
      </c>
      <c r="J526" s="1">
        <v>6664</v>
      </c>
      <c r="K526" s="1">
        <v>0</v>
      </c>
      <c r="P526" s="9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7.6" x14ac:dyDescent="0.3">
      <c r="A527" s="98">
        <v>526</v>
      </c>
      <c r="B527" s="1">
        <v>77</v>
      </c>
      <c r="C527" s="1" t="s">
        <v>528</v>
      </c>
      <c r="D527" s="1" t="s">
        <v>508</v>
      </c>
      <c r="E527" s="1">
        <v>4271</v>
      </c>
      <c r="F527" s="1" t="s">
        <v>186</v>
      </c>
      <c r="G527" s="1">
        <v>4271</v>
      </c>
      <c r="H527" s="1">
        <v>6664</v>
      </c>
      <c r="I527" s="1">
        <v>1258.4000000000001</v>
      </c>
      <c r="J527" s="1">
        <v>6688</v>
      </c>
      <c r="K527" s="1">
        <v>24</v>
      </c>
      <c r="P527" s="9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7.6" x14ac:dyDescent="0.3">
      <c r="A528" s="98">
        <v>527</v>
      </c>
      <c r="B528" s="1">
        <v>77</v>
      </c>
      <c r="C528" s="1" t="s">
        <v>528</v>
      </c>
      <c r="D528" s="1" t="s">
        <v>508</v>
      </c>
      <c r="E528" s="1">
        <v>6093</v>
      </c>
      <c r="F528" s="1" t="s">
        <v>265</v>
      </c>
      <c r="G528" s="1">
        <v>6093</v>
      </c>
      <c r="H528" s="1">
        <v>6664</v>
      </c>
      <c r="I528" s="1">
        <v>1328.6</v>
      </c>
      <c r="J528" s="1">
        <v>6664</v>
      </c>
      <c r="K528" s="1">
        <v>0</v>
      </c>
      <c r="P528" s="9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7.6" x14ac:dyDescent="0.3">
      <c r="A529" s="98">
        <v>528</v>
      </c>
      <c r="B529" s="1">
        <v>77</v>
      </c>
      <c r="C529" s="1" t="s">
        <v>528</v>
      </c>
      <c r="D529" s="1" t="s">
        <v>508</v>
      </c>
      <c r="E529" s="1">
        <v>6975</v>
      </c>
      <c r="F529" s="1" t="s">
        <v>320</v>
      </c>
      <c r="G529" s="1">
        <v>6975</v>
      </c>
      <c r="H529" s="1">
        <v>6664</v>
      </c>
      <c r="I529" s="1">
        <v>1307.3</v>
      </c>
      <c r="J529" s="1">
        <v>6664</v>
      </c>
      <c r="K529" s="1">
        <v>0</v>
      </c>
      <c r="P529" s="9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7.6" x14ac:dyDescent="0.3">
      <c r="A530" s="98">
        <v>529</v>
      </c>
      <c r="B530" s="1">
        <v>77</v>
      </c>
      <c r="C530" s="1" t="s">
        <v>528</v>
      </c>
      <c r="D530" s="1" t="s">
        <v>508</v>
      </c>
      <c r="E530" s="1">
        <v>7029</v>
      </c>
      <c r="F530" s="1" t="s">
        <v>328</v>
      </c>
      <c r="G530" s="1">
        <v>7029</v>
      </c>
      <c r="H530" s="1">
        <v>6664</v>
      </c>
      <c r="I530" s="1">
        <v>1127.5999999999999</v>
      </c>
      <c r="J530" s="1">
        <v>6680</v>
      </c>
      <c r="K530" s="1">
        <v>16</v>
      </c>
      <c r="P530" s="9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7.6" x14ac:dyDescent="0.3">
      <c r="A531" s="98">
        <v>530</v>
      </c>
      <c r="B531" s="1">
        <v>30</v>
      </c>
      <c r="C531" s="1" t="s">
        <v>420</v>
      </c>
      <c r="D531" s="1" t="s">
        <v>509</v>
      </c>
      <c r="E531" s="1">
        <v>720</v>
      </c>
      <c r="F531" s="1" t="s">
        <v>38</v>
      </c>
      <c r="G531" s="1">
        <v>720</v>
      </c>
      <c r="H531" s="1">
        <v>6664</v>
      </c>
      <c r="I531" s="1">
        <v>1916.2</v>
      </c>
      <c r="J531" s="1">
        <v>6664</v>
      </c>
      <c r="K531" s="1">
        <v>0</v>
      </c>
      <c r="P531" s="9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7.6" x14ac:dyDescent="0.3">
      <c r="A532" s="98">
        <v>531</v>
      </c>
      <c r="B532" s="1">
        <v>30</v>
      </c>
      <c r="C532" s="1" t="s">
        <v>420</v>
      </c>
      <c r="D532" s="1" t="s">
        <v>509</v>
      </c>
      <c r="E532" s="1">
        <v>981</v>
      </c>
      <c r="F532" s="1" t="s">
        <v>49</v>
      </c>
      <c r="G532" s="1">
        <v>981</v>
      </c>
      <c r="H532" s="1">
        <v>6664</v>
      </c>
      <c r="I532" s="1">
        <v>1902.3</v>
      </c>
      <c r="J532" s="1">
        <v>6664</v>
      </c>
      <c r="K532" s="1">
        <v>0</v>
      </c>
      <c r="P532" s="9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7.6" x14ac:dyDescent="0.3">
      <c r="A533" s="98">
        <v>532</v>
      </c>
      <c r="B533" s="1">
        <v>30</v>
      </c>
      <c r="C533" s="1" t="s">
        <v>420</v>
      </c>
      <c r="D533" s="1" t="s">
        <v>509</v>
      </c>
      <c r="E533" s="1">
        <v>1350</v>
      </c>
      <c r="F533" s="1" t="s">
        <v>76</v>
      </c>
      <c r="G533" s="1">
        <v>1350</v>
      </c>
      <c r="H533" s="1">
        <v>6664</v>
      </c>
      <c r="I533" s="1">
        <v>488.1</v>
      </c>
      <c r="J533" s="1">
        <v>6664</v>
      </c>
      <c r="K533" s="1">
        <v>0</v>
      </c>
      <c r="P533" s="9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7.6" x14ac:dyDescent="0.3">
      <c r="A534" s="98">
        <v>533</v>
      </c>
      <c r="B534" s="1">
        <v>30</v>
      </c>
      <c r="C534" s="1" t="s">
        <v>420</v>
      </c>
      <c r="D534" s="1" t="s">
        <v>509</v>
      </c>
      <c r="E534" s="1">
        <v>4779</v>
      </c>
      <c r="F534" s="1" t="s">
        <v>214</v>
      </c>
      <c r="G534" s="1">
        <v>4779</v>
      </c>
      <c r="H534" s="1">
        <v>6664</v>
      </c>
      <c r="I534" s="1">
        <v>1565.3</v>
      </c>
      <c r="J534" s="1">
        <v>6664</v>
      </c>
      <c r="K534" s="1">
        <v>0</v>
      </c>
      <c r="P534" s="9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7.6" x14ac:dyDescent="0.3">
      <c r="A535" s="98">
        <v>534</v>
      </c>
      <c r="B535" s="1">
        <v>30</v>
      </c>
      <c r="C535" s="1" t="s">
        <v>420</v>
      </c>
      <c r="D535" s="1" t="s">
        <v>509</v>
      </c>
      <c r="E535" s="1">
        <v>5319</v>
      </c>
      <c r="F535" s="1" t="s">
        <v>232</v>
      </c>
      <c r="G535" s="1">
        <v>5160</v>
      </c>
      <c r="H535" s="1">
        <v>6664</v>
      </c>
      <c r="I535" s="1">
        <v>1046.8</v>
      </c>
      <c r="J535" s="1">
        <v>6664</v>
      </c>
      <c r="K535" s="1">
        <v>0</v>
      </c>
      <c r="P535" s="9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7.6" x14ac:dyDescent="0.3">
      <c r="A536" s="98">
        <v>535</v>
      </c>
      <c r="B536" s="1">
        <v>30</v>
      </c>
      <c r="C536" s="1" t="s">
        <v>420</v>
      </c>
      <c r="D536" s="1" t="s">
        <v>509</v>
      </c>
      <c r="E536" s="1">
        <v>6101</v>
      </c>
      <c r="F536" s="1" t="s">
        <v>272</v>
      </c>
      <c r="G536" s="1">
        <v>6101</v>
      </c>
      <c r="H536" s="1">
        <v>6664</v>
      </c>
      <c r="I536" s="1">
        <v>6797.2</v>
      </c>
      <c r="J536" s="1">
        <v>6664</v>
      </c>
      <c r="K536" s="1">
        <v>0</v>
      </c>
      <c r="P536" s="9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55.2" x14ac:dyDescent="0.3">
      <c r="A537" s="98">
        <v>536</v>
      </c>
      <c r="B537" s="1">
        <v>41</v>
      </c>
      <c r="C537" s="1" t="s">
        <v>421</v>
      </c>
      <c r="D537" s="1" t="s">
        <v>508</v>
      </c>
      <c r="E537" s="1">
        <v>1737</v>
      </c>
      <c r="F537" s="1" t="s">
        <v>90</v>
      </c>
      <c r="G537" s="1">
        <v>1737</v>
      </c>
      <c r="H537" s="1">
        <v>6664</v>
      </c>
      <c r="I537" s="1">
        <v>32979.199999999997</v>
      </c>
      <c r="J537" s="1">
        <v>6732</v>
      </c>
      <c r="K537" s="1">
        <v>68</v>
      </c>
      <c r="P537" s="9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1.4" x14ac:dyDescent="0.3">
      <c r="A538" s="98">
        <v>537</v>
      </c>
      <c r="B538" s="1">
        <v>41</v>
      </c>
      <c r="C538" s="1" t="s">
        <v>421</v>
      </c>
      <c r="D538" s="1" t="s">
        <v>508</v>
      </c>
      <c r="E538" s="1">
        <v>6957</v>
      </c>
      <c r="F538" s="1" t="s">
        <v>316</v>
      </c>
      <c r="G538" s="1">
        <v>6957</v>
      </c>
      <c r="H538" s="1">
        <v>6664</v>
      </c>
      <c r="I538" s="1">
        <v>8968.9</v>
      </c>
      <c r="J538" s="1">
        <v>6664</v>
      </c>
      <c r="K538" s="1">
        <v>0</v>
      </c>
      <c r="P538" s="9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55.2" x14ac:dyDescent="0.3">
      <c r="A539" s="98">
        <v>538</v>
      </c>
      <c r="B539" s="1">
        <v>31</v>
      </c>
      <c r="C539" s="1" t="s">
        <v>422</v>
      </c>
      <c r="D539" s="1" t="s">
        <v>508</v>
      </c>
      <c r="E539" s="1">
        <v>1737</v>
      </c>
      <c r="F539" s="1" t="s">
        <v>90</v>
      </c>
      <c r="G539" s="1">
        <v>1737</v>
      </c>
      <c r="H539" s="1">
        <v>6664</v>
      </c>
      <c r="I539" s="1">
        <v>32979.199999999997</v>
      </c>
      <c r="J539" s="1">
        <v>6732</v>
      </c>
      <c r="K539" s="1">
        <v>68</v>
      </c>
      <c r="P539" s="9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7.6" x14ac:dyDescent="0.3">
      <c r="A540" s="98">
        <v>539</v>
      </c>
      <c r="B540" s="1">
        <v>31</v>
      </c>
      <c r="C540" s="1" t="s">
        <v>422</v>
      </c>
      <c r="D540" s="1" t="s">
        <v>508</v>
      </c>
      <c r="E540" s="1">
        <v>6101</v>
      </c>
      <c r="F540" s="1" t="s">
        <v>272</v>
      </c>
      <c r="G540" s="1">
        <v>6101</v>
      </c>
      <c r="H540" s="1">
        <v>6664</v>
      </c>
      <c r="I540" s="1">
        <v>6797.2</v>
      </c>
      <c r="J540" s="1">
        <v>6664</v>
      </c>
      <c r="K540" s="1">
        <v>0</v>
      </c>
      <c r="P540" s="9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7.6" x14ac:dyDescent="0.3">
      <c r="A541" s="98">
        <v>540</v>
      </c>
      <c r="B541" s="1">
        <v>26</v>
      </c>
      <c r="C541" s="1" t="s">
        <v>423</v>
      </c>
      <c r="D541" s="1" t="s">
        <v>508</v>
      </c>
      <c r="E541" s="1">
        <v>981</v>
      </c>
      <c r="F541" s="1" t="s">
        <v>49</v>
      </c>
      <c r="G541" s="1">
        <v>981</v>
      </c>
      <c r="H541" s="1">
        <v>6664</v>
      </c>
      <c r="I541" s="1">
        <v>1902.3</v>
      </c>
      <c r="J541" s="1">
        <v>6664</v>
      </c>
      <c r="K541" s="1">
        <v>0</v>
      </c>
      <c r="P541" s="9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55.2" x14ac:dyDescent="0.3">
      <c r="A542" s="98">
        <v>541</v>
      </c>
      <c r="B542" s="1">
        <v>26</v>
      </c>
      <c r="C542" s="1" t="s">
        <v>423</v>
      </c>
      <c r="D542" s="1" t="s">
        <v>508</v>
      </c>
      <c r="E542" s="1">
        <v>1737</v>
      </c>
      <c r="F542" s="1" t="s">
        <v>90</v>
      </c>
      <c r="G542" s="1">
        <v>1737</v>
      </c>
      <c r="H542" s="1">
        <v>6664</v>
      </c>
      <c r="I542" s="1">
        <v>32979.199999999997</v>
      </c>
      <c r="J542" s="1">
        <v>6732</v>
      </c>
      <c r="K542" s="1">
        <v>68</v>
      </c>
      <c r="P542" s="9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7.6" x14ac:dyDescent="0.3">
      <c r="A543" s="98">
        <v>542</v>
      </c>
      <c r="B543" s="1">
        <v>26</v>
      </c>
      <c r="C543" s="1" t="s">
        <v>423</v>
      </c>
      <c r="D543" s="1" t="s">
        <v>508</v>
      </c>
      <c r="E543" s="1">
        <v>3114</v>
      </c>
      <c r="F543" s="1" t="s">
        <v>146</v>
      </c>
      <c r="G543" s="1">
        <v>3114</v>
      </c>
      <c r="H543" s="1">
        <v>6664</v>
      </c>
      <c r="I543" s="1">
        <v>3429.2</v>
      </c>
      <c r="J543" s="1">
        <v>6664</v>
      </c>
      <c r="K543" s="1">
        <v>0</v>
      </c>
      <c r="P543" s="9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7.6" x14ac:dyDescent="0.3">
      <c r="A544" s="98">
        <v>543</v>
      </c>
      <c r="B544" s="1">
        <v>26</v>
      </c>
      <c r="C544" s="1" t="s">
        <v>423</v>
      </c>
      <c r="D544" s="1" t="s">
        <v>508</v>
      </c>
      <c r="E544" s="1">
        <v>3119</v>
      </c>
      <c r="F544" s="1" t="s">
        <v>147</v>
      </c>
      <c r="G544" s="1">
        <v>3119</v>
      </c>
      <c r="H544" s="1">
        <v>6664</v>
      </c>
      <c r="I544" s="1">
        <v>888.4</v>
      </c>
      <c r="J544" s="1">
        <v>6664</v>
      </c>
      <c r="K544" s="1">
        <v>0</v>
      </c>
      <c r="P544" s="9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1.4" x14ac:dyDescent="0.3">
      <c r="A545" s="98">
        <v>544</v>
      </c>
      <c r="B545" s="1">
        <v>26</v>
      </c>
      <c r="C545" s="1" t="s">
        <v>423</v>
      </c>
      <c r="D545" s="1" t="s">
        <v>508</v>
      </c>
      <c r="E545" s="1">
        <v>4122</v>
      </c>
      <c r="F545" s="1" t="s">
        <v>182</v>
      </c>
      <c r="G545" s="1">
        <v>4122</v>
      </c>
      <c r="H545" s="1">
        <v>6664</v>
      </c>
      <c r="I545" s="1">
        <v>510</v>
      </c>
      <c r="J545" s="1">
        <v>6664</v>
      </c>
      <c r="K545" s="1">
        <v>0</v>
      </c>
      <c r="P545" s="9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7.6" x14ac:dyDescent="0.3">
      <c r="A546" s="98">
        <v>545</v>
      </c>
      <c r="B546" s="1">
        <v>26</v>
      </c>
      <c r="C546" s="1" t="s">
        <v>423</v>
      </c>
      <c r="D546" s="1" t="s">
        <v>508</v>
      </c>
      <c r="E546" s="1">
        <v>4797</v>
      </c>
      <c r="F546" s="1" t="s">
        <v>222</v>
      </c>
      <c r="G546" s="1">
        <v>4797</v>
      </c>
      <c r="H546" s="1">
        <v>6664</v>
      </c>
      <c r="I546" s="1">
        <v>2714.5</v>
      </c>
      <c r="J546" s="1">
        <v>6664</v>
      </c>
      <c r="K546" s="1">
        <v>0</v>
      </c>
      <c r="P546" s="9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7.6" x14ac:dyDescent="0.3">
      <c r="A547" s="98">
        <v>546</v>
      </c>
      <c r="B547" s="1">
        <v>26</v>
      </c>
      <c r="C547" s="1" t="s">
        <v>423</v>
      </c>
      <c r="D547" s="1" t="s">
        <v>508</v>
      </c>
      <c r="E547" s="1">
        <v>5256</v>
      </c>
      <c r="F547" s="1" t="s">
        <v>239</v>
      </c>
      <c r="G547" s="1">
        <v>5256</v>
      </c>
      <c r="H547" s="1">
        <v>6664</v>
      </c>
      <c r="I547" s="1">
        <v>693.6</v>
      </c>
      <c r="J547" s="1">
        <v>6664</v>
      </c>
      <c r="K547" s="1">
        <v>0</v>
      </c>
      <c r="P547" s="9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1.4" x14ac:dyDescent="0.3">
      <c r="A548" s="98">
        <v>547</v>
      </c>
      <c r="B548" s="1">
        <v>26</v>
      </c>
      <c r="C548" s="1" t="s">
        <v>423</v>
      </c>
      <c r="D548" s="1" t="s">
        <v>508</v>
      </c>
      <c r="E548" s="1">
        <v>6094</v>
      </c>
      <c r="F548" s="1" t="s">
        <v>273</v>
      </c>
      <c r="G548" s="1">
        <v>6094</v>
      </c>
      <c r="H548" s="1">
        <v>6664</v>
      </c>
      <c r="I548" s="1">
        <v>581.70000000000005</v>
      </c>
      <c r="J548" s="1">
        <v>6664</v>
      </c>
      <c r="K548" s="1">
        <v>0</v>
      </c>
      <c r="P548" s="9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7.6" x14ac:dyDescent="0.3">
      <c r="A549" s="98">
        <v>548</v>
      </c>
      <c r="B549" s="1">
        <v>92</v>
      </c>
      <c r="C549" s="1" t="s">
        <v>424</v>
      </c>
      <c r="D549" s="1" t="s">
        <v>509</v>
      </c>
      <c r="E549" s="1">
        <v>603</v>
      </c>
      <c r="F549" s="1" t="s">
        <v>35</v>
      </c>
      <c r="G549" s="1">
        <v>603</v>
      </c>
      <c r="H549" s="1">
        <v>6664</v>
      </c>
      <c r="I549" s="1">
        <v>186</v>
      </c>
      <c r="J549" s="1">
        <v>6795</v>
      </c>
      <c r="K549" s="1">
        <v>131</v>
      </c>
      <c r="P549" s="9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41.4" x14ac:dyDescent="0.3">
      <c r="A550" s="98">
        <v>549</v>
      </c>
      <c r="B550" s="1">
        <v>92</v>
      </c>
      <c r="C550" s="1" t="s">
        <v>424</v>
      </c>
      <c r="D550" s="1" t="s">
        <v>509</v>
      </c>
      <c r="E550" s="1">
        <v>918</v>
      </c>
      <c r="F550" s="1" t="s">
        <v>46</v>
      </c>
      <c r="G550" s="1">
        <v>918</v>
      </c>
      <c r="H550" s="1">
        <v>6664</v>
      </c>
      <c r="I550" s="1">
        <v>448.7</v>
      </c>
      <c r="J550" s="1">
        <v>6723</v>
      </c>
      <c r="K550" s="1">
        <v>59</v>
      </c>
      <c r="P550" s="9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7.6" x14ac:dyDescent="0.3">
      <c r="A551" s="98">
        <v>550</v>
      </c>
      <c r="B551" s="1">
        <v>92</v>
      </c>
      <c r="C551" s="1" t="s">
        <v>424</v>
      </c>
      <c r="D551" s="1" t="s">
        <v>509</v>
      </c>
      <c r="E551" s="1">
        <v>1611</v>
      </c>
      <c r="F551" s="1" t="s">
        <v>84</v>
      </c>
      <c r="G551" s="1">
        <v>1611</v>
      </c>
      <c r="H551" s="1">
        <v>6664</v>
      </c>
      <c r="I551" s="1">
        <v>15490</v>
      </c>
      <c r="J551" s="1">
        <v>6664</v>
      </c>
      <c r="K551" s="1">
        <v>0</v>
      </c>
      <c r="P551" s="9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7.6" x14ac:dyDescent="0.3">
      <c r="A552" s="98">
        <v>551</v>
      </c>
      <c r="B552" s="1">
        <v>92</v>
      </c>
      <c r="C552" s="1" t="s">
        <v>424</v>
      </c>
      <c r="D552" s="1" t="s">
        <v>509</v>
      </c>
      <c r="E552" s="1">
        <v>1926</v>
      </c>
      <c r="F552" s="1" t="s">
        <v>95</v>
      </c>
      <c r="G552" s="1">
        <v>1926</v>
      </c>
      <c r="H552" s="1">
        <v>6664</v>
      </c>
      <c r="I552" s="1">
        <v>580.70000000000005</v>
      </c>
      <c r="J552" s="1">
        <v>6710</v>
      </c>
      <c r="K552" s="1">
        <v>46</v>
      </c>
      <c r="P552" s="9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7.6" x14ac:dyDescent="0.3">
      <c r="A553" s="98">
        <v>552</v>
      </c>
      <c r="B553" s="1">
        <v>92</v>
      </c>
      <c r="C553" s="1" t="s">
        <v>424</v>
      </c>
      <c r="D553" s="1" t="s">
        <v>509</v>
      </c>
      <c r="E553" s="1">
        <v>4784</v>
      </c>
      <c r="F553" s="1" t="s">
        <v>215</v>
      </c>
      <c r="G553" s="1">
        <v>4784</v>
      </c>
      <c r="H553" s="1">
        <v>6664</v>
      </c>
      <c r="I553" s="1">
        <v>3062.1</v>
      </c>
      <c r="J553" s="1">
        <v>6664</v>
      </c>
      <c r="K553" s="1">
        <v>0</v>
      </c>
      <c r="P553" s="9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7.6" x14ac:dyDescent="0.3">
      <c r="A554" s="98">
        <v>553</v>
      </c>
      <c r="B554" s="1">
        <v>75</v>
      </c>
      <c r="C554" s="1" t="s">
        <v>425</v>
      </c>
      <c r="D554" s="1" t="s">
        <v>509</v>
      </c>
      <c r="E554" s="1">
        <v>576</v>
      </c>
      <c r="F554" s="1" t="s">
        <v>32</v>
      </c>
      <c r="G554" s="1">
        <v>576</v>
      </c>
      <c r="H554" s="1">
        <v>6664</v>
      </c>
      <c r="I554" s="1">
        <v>531.4</v>
      </c>
      <c r="J554" s="1">
        <v>6668</v>
      </c>
      <c r="K554" s="1">
        <v>4</v>
      </c>
      <c r="P554" s="9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7.6" x14ac:dyDescent="0.3">
      <c r="A555" s="98">
        <v>554</v>
      </c>
      <c r="B555" s="1">
        <v>75</v>
      </c>
      <c r="C555" s="1" t="s">
        <v>425</v>
      </c>
      <c r="D555" s="1" t="s">
        <v>509</v>
      </c>
      <c r="E555" s="1">
        <v>609</v>
      </c>
      <c r="F555" s="1" t="s">
        <v>36</v>
      </c>
      <c r="G555" s="1">
        <v>609</v>
      </c>
      <c r="H555" s="1">
        <v>6664</v>
      </c>
      <c r="I555" s="1">
        <v>1514.8</v>
      </c>
      <c r="J555" s="1">
        <v>6729</v>
      </c>
      <c r="K555" s="1">
        <v>65</v>
      </c>
      <c r="P555" s="9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1.4" x14ac:dyDescent="0.3">
      <c r="A556" s="98">
        <v>555</v>
      </c>
      <c r="B556" s="1">
        <v>75</v>
      </c>
      <c r="C556" s="1" t="s">
        <v>425</v>
      </c>
      <c r="D556" s="1" t="s">
        <v>509</v>
      </c>
      <c r="E556" s="1">
        <v>1062</v>
      </c>
      <c r="F556" s="1" t="s">
        <v>53</v>
      </c>
      <c r="G556" s="1">
        <v>1062</v>
      </c>
      <c r="H556" s="1">
        <v>6664</v>
      </c>
      <c r="I556" s="1">
        <v>1364.1</v>
      </c>
      <c r="J556" s="1">
        <v>6664</v>
      </c>
      <c r="K556" s="1">
        <v>0</v>
      </c>
      <c r="P556" s="9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1.4" x14ac:dyDescent="0.3">
      <c r="A557" s="98">
        <v>556</v>
      </c>
      <c r="B557" s="1">
        <v>75</v>
      </c>
      <c r="C557" s="1" t="s">
        <v>425</v>
      </c>
      <c r="D557" s="1" t="s">
        <v>509</v>
      </c>
      <c r="E557" s="1">
        <v>1221</v>
      </c>
      <c r="F557" s="1" t="s">
        <v>71</v>
      </c>
      <c r="G557" s="1">
        <v>1221</v>
      </c>
      <c r="H557" s="1">
        <v>6664</v>
      </c>
      <c r="I557" s="1">
        <v>2004.7</v>
      </c>
      <c r="J557" s="1">
        <v>6700</v>
      </c>
      <c r="K557" s="1">
        <v>36</v>
      </c>
      <c r="P557" s="9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7.6" x14ac:dyDescent="0.3">
      <c r="A558" s="98">
        <v>557</v>
      </c>
      <c r="B558" s="1">
        <v>75</v>
      </c>
      <c r="C558" s="1" t="s">
        <v>425</v>
      </c>
      <c r="D558" s="1" t="s">
        <v>509</v>
      </c>
      <c r="E558" s="1">
        <v>1337</v>
      </c>
      <c r="F558" s="1" t="s">
        <v>75</v>
      </c>
      <c r="G558" s="1">
        <v>1337</v>
      </c>
      <c r="H558" s="1">
        <v>6664</v>
      </c>
      <c r="I558" s="1">
        <v>5086.6000000000004</v>
      </c>
      <c r="J558" s="1">
        <v>6664</v>
      </c>
      <c r="K558" s="1">
        <v>0</v>
      </c>
      <c r="P558" s="9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7.6" x14ac:dyDescent="0.3">
      <c r="A559" s="98">
        <v>558</v>
      </c>
      <c r="B559" s="1">
        <v>75</v>
      </c>
      <c r="C559" s="1" t="s">
        <v>425</v>
      </c>
      <c r="D559" s="1" t="s">
        <v>509</v>
      </c>
      <c r="E559" s="1">
        <v>1935</v>
      </c>
      <c r="F559" s="1" t="s">
        <v>293</v>
      </c>
      <c r="G559" s="1">
        <v>6536</v>
      </c>
      <c r="H559" s="1">
        <v>6664</v>
      </c>
      <c r="I559" s="1">
        <v>1102.4000000000001</v>
      </c>
      <c r="J559" s="1">
        <v>6746</v>
      </c>
      <c r="K559" s="1">
        <v>82</v>
      </c>
      <c r="P559" s="9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7.6" x14ac:dyDescent="0.3">
      <c r="A560" s="98">
        <v>559</v>
      </c>
      <c r="B560" s="1">
        <v>75</v>
      </c>
      <c r="C560" s="1" t="s">
        <v>425</v>
      </c>
      <c r="D560" s="1" t="s">
        <v>509</v>
      </c>
      <c r="E560" s="1">
        <v>2766</v>
      </c>
      <c r="F560" s="1" t="s">
        <v>131</v>
      </c>
      <c r="G560" s="1">
        <v>2766</v>
      </c>
      <c r="H560" s="1">
        <v>6664</v>
      </c>
      <c r="I560" s="1">
        <v>330.7</v>
      </c>
      <c r="J560" s="1">
        <v>6764</v>
      </c>
      <c r="K560" s="1">
        <v>100</v>
      </c>
      <c r="P560" s="9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7.6" x14ac:dyDescent="0.3">
      <c r="A561" s="98">
        <v>560</v>
      </c>
      <c r="B561" s="1">
        <v>75</v>
      </c>
      <c r="C561" s="1" t="s">
        <v>425</v>
      </c>
      <c r="D561" s="1" t="s">
        <v>509</v>
      </c>
      <c r="E561" s="1">
        <v>3154</v>
      </c>
      <c r="F561" s="1" t="s">
        <v>150</v>
      </c>
      <c r="G561" s="1">
        <v>3154</v>
      </c>
      <c r="H561" s="1">
        <v>6664</v>
      </c>
      <c r="I561" s="1">
        <v>540.70000000000005</v>
      </c>
      <c r="J561" s="1">
        <v>6664</v>
      </c>
      <c r="K561" s="1">
        <v>0</v>
      </c>
      <c r="P561" s="9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7.6" x14ac:dyDescent="0.3">
      <c r="A562" s="98">
        <v>561</v>
      </c>
      <c r="B562" s="1">
        <v>75</v>
      </c>
      <c r="C562" s="1" t="s">
        <v>425</v>
      </c>
      <c r="D562" s="1" t="s">
        <v>509</v>
      </c>
      <c r="E562" s="1">
        <v>4777</v>
      </c>
      <c r="F562" s="1" t="s">
        <v>212</v>
      </c>
      <c r="G562" s="1">
        <v>4777</v>
      </c>
      <c r="H562" s="1">
        <v>6664</v>
      </c>
      <c r="I562" s="1">
        <v>641.20000000000005</v>
      </c>
      <c r="J562" s="1">
        <v>6713</v>
      </c>
      <c r="K562" s="1">
        <v>49</v>
      </c>
      <c r="P562" s="9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1.4" x14ac:dyDescent="0.3">
      <c r="A563" s="98">
        <v>562</v>
      </c>
      <c r="B563" s="1">
        <v>75</v>
      </c>
      <c r="C563" s="1" t="s">
        <v>425</v>
      </c>
      <c r="D563" s="1" t="s">
        <v>509</v>
      </c>
      <c r="E563" s="1">
        <v>6660</v>
      </c>
      <c r="F563" s="1" t="s">
        <v>300</v>
      </c>
      <c r="G563" s="1">
        <v>6660</v>
      </c>
      <c r="H563" s="1">
        <v>6664</v>
      </c>
      <c r="I563" s="1">
        <v>1534.5</v>
      </c>
      <c r="J563" s="1">
        <v>6664</v>
      </c>
      <c r="K563" s="1">
        <v>0</v>
      </c>
      <c r="P563" s="9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7.6" x14ac:dyDescent="0.3">
      <c r="A564" s="98">
        <v>563</v>
      </c>
      <c r="B564" s="1">
        <v>75</v>
      </c>
      <c r="C564" s="1" t="s">
        <v>425</v>
      </c>
      <c r="D564" s="1" t="s">
        <v>509</v>
      </c>
      <c r="E564" s="1">
        <v>7029</v>
      </c>
      <c r="F564" s="1" t="s">
        <v>328</v>
      </c>
      <c r="G564" s="1">
        <v>7029</v>
      </c>
      <c r="H564" s="1">
        <v>6664</v>
      </c>
      <c r="I564" s="1">
        <v>1127.5999999999999</v>
      </c>
      <c r="J564" s="1">
        <v>6680</v>
      </c>
      <c r="K564" s="1">
        <v>16</v>
      </c>
      <c r="P564" s="9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7.6" x14ac:dyDescent="0.3">
      <c r="A565" s="98">
        <v>564</v>
      </c>
      <c r="B565" s="1">
        <v>52</v>
      </c>
      <c r="C565" s="1" t="s">
        <v>426</v>
      </c>
      <c r="D565" s="1" t="s">
        <v>508</v>
      </c>
      <c r="E565" s="1">
        <v>153</v>
      </c>
      <c r="F565" s="1" t="s">
        <v>207</v>
      </c>
      <c r="G565" s="1">
        <v>153</v>
      </c>
      <c r="H565" s="1">
        <v>6664</v>
      </c>
      <c r="I565" s="1">
        <v>592</v>
      </c>
      <c r="J565" s="1">
        <v>6751</v>
      </c>
      <c r="K565" s="1">
        <v>87</v>
      </c>
      <c r="P565" s="9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7.6" x14ac:dyDescent="0.3">
      <c r="A566" s="98">
        <v>565</v>
      </c>
      <c r="B566" s="1">
        <v>52</v>
      </c>
      <c r="C566" s="1" t="s">
        <v>426</v>
      </c>
      <c r="D566" s="1" t="s">
        <v>508</v>
      </c>
      <c r="E566" s="1">
        <v>1116</v>
      </c>
      <c r="F566" s="1" t="s">
        <v>62</v>
      </c>
      <c r="G566" s="1">
        <v>1116</v>
      </c>
      <c r="H566" s="1">
        <v>6664</v>
      </c>
      <c r="I566" s="1">
        <v>1512.9</v>
      </c>
      <c r="J566" s="1">
        <v>6724</v>
      </c>
      <c r="K566" s="1">
        <v>60</v>
      </c>
      <c r="P566" s="9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1.4" x14ac:dyDescent="0.3">
      <c r="A567" s="98">
        <v>566</v>
      </c>
      <c r="B567" s="1">
        <v>52</v>
      </c>
      <c r="C567" s="1" t="s">
        <v>426</v>
      </c>
      <c r="D567" s="1" t="s">
        <v>508</v>
      </c>
      <c r="E567" s="1">
        <v>3029</v>
      </c>
      <c r="F567" s="1" t="s">
        <v>140</v>
      </c>
      <c r="G567" s="1">
        <v>3029</v>
      </c>
      <c r="H567" s="1">
        <v>6664</v>
      </c>
      <c r="I567" s="1">
        <v>1194.5</v>
      </c>
      <c r="J567" s="1">
        <v>6787</v>
      </c>
      <c r="K567" s="1">
        <v>123</v>
      </c>
      <c r="P567" s="9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7.6" x14ac:dyDescent="0.3">
      <c r="A568" s="98">
        <v>567</v>
      </c>
      <c r="B568" s="1">
        <v>52</v>
      </c>
      <c r="C568" s="1" t="s">
        <v>426</v>
      </c>
      <c r="D568" s="1" t="s">
        <v>508</v>
      </c>
      <c r="E568" s="1">
        <v>4131</v>
      </c>
      <c r="F568" s="1" t="s">
        <v>183</v>
      </c>
      <c r="G568" s="1">
        <v>4131</v>
      </c>
      <c r="H568" s="1">
        <v>6664</v>
      </c>
      <c r="I568" s="1">
        <v>3742</v>
      </c>
      <c r="J568" s="1">
        <v>6736</v>
      </c>
      <c r="K568" s="1">
        <v>72</v>
      </c>
      <c r="P568" s="9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1.4" x14ac:dyDescent="0.3">
      <c r="A569" s="98">
        <v>568</v>
      </c>
      <c r="B569" s="1">
        <v>52</v>
      </c>
      <c r="C569" s="1" t="s">
        <v>426</v>
      </c>
      <c r="D569" s="1" t="s">
        <v>508</v>
      </c>
      <c r="E569" s="1">
        <v>4599</v>
      </c>
      <c r="F569" s="1" t="s">
        <v>200</v>
      </c>
      <c r="G569" s="1">
        <v>4599</v>
      </c>
      <c r="H569" s="1">
        <v>6664</v>
      </c>
      <c r="I569" s="1">
        <v>623.29999999999995</v>
      </c>
      <c r="J569" s="1">
        <v>6776</v>
      </c>
      <c r="K569" s="1">
        <v>112</v>
      </c>
      <c r="P569" s="9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1.4" x14ac:dyDescent="0.3">
      <c r="A570" s="98">
        <v>569</v>
      </c>
      <c r="B570" s="1">
        <v>52</v>
      </c>
      <c r="C570" s="1" t="s">
        <v>426</v>
      </c>
      <c r="D570" s="1" t="s">
        <v>508</v>
      </c>
      <c r="E570" s="1">
        <v>4662</v>
      </c>
      <c r="F570" s="1" t="s">
        <v>202</v>
      </c>
      <c r="G570" s="1">
        <v>4662</v>
      </c>
      <c r="H570" s="1">
        <v>6664</v>
      </c>
      <c r="I570" s="1">
        <v>962.8</v>
      </c>
      <c r="J570" s="1">
        <v>6664</v>
      </c>
      <c r="K570" s="1">
        <v>0</v>
      </c>
      <c r="P570" s="9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7.6" x14ac:dyDescent="0.3">
      <c r="A571" s="98">
        <v>570</v>
      </c>
      <c r="B571" s="1">
        <v>52</v>
      </c>
      <c r="C571" s="1" t="s">
        <v>426</v>
      </c>
      <c r="D571" s="1" t="s">
        <v>508</v>
      </c>
      <c r="E571" s="1">
        <v>4772</v>
      </c>
      <c r="F571" s="1" t="s">
        <v>60</v>
      </c>
      <c r="G571" s="1">
        <v>4772</v>
      </c>
      <c r="H571" s="1">
        <v>6664</v>
      </c>
      <c r="I571" s="1">
        <v>814.1</v>
      </c>
      <c r="J571" s="1">
        <v>6690</v>
      </c>
      <c r="K571" s="1">
        <v>26</v>
      </c>
      <c r="P571" s="9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7.6" x14ac:dyDescent="0.3">
      <c r="A572" s="98">
        <v>571</v>
      </c>
      <c r="B572" s="1">
        <v>52</v>
      </c>
      <c r="C572" s="1" t="s">
        <v>426</v>
      </c>
      <c r="D572" s="1" t="s">
        <v>508</v>
      </c>
      <c r="E572" s="1">
        <v>4995</v>
      </c>
      <c r="F572" s="1" t="s">
        <v>229</v>
      </c>
      <c r="G572" s="1">
        <v>4995</v>
      </c>
      <c r="H572" s="1">
        <v>6664</v>
      </c>
      <c r="I572" s="1">
        <v>920.5</v>
      </c>
      <c r="J572" s="1">
        <v>6721</v>
      </c>
      <c r="K572" s="1">
        <v>57</v>
      </c>
      <c r="P572" s="9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55.2" x14ac:dyDescent="0.3">
      <c r="A573" s="98">
        <v>572</v>
      </c>
      <c r="B573" s="1">
        <v>52</v>
      </c>
      <c r="C573" s="1" t="s">
        <v>426</v>
      </c>
      <c r="D573" s="1" t="s">
        <v>508</v>
      </c>
      <c r="E573" s="1">
        <v>5697</v>
      </c>
      <c r="F573" s="1" t="s">
        <v>250</v>
      </c>
      <c r="G573" s="1">
        <v>5697</v>
      </c>
      <c r="H573" s="1">
        <v>6664</v>
      </c>
      <c r="I573" s="1">
        <v>441.1</v>
      </c>
      <c r="J573" s="1">
        <v>6664</v>
      </c>
      <c r="K573" s="1">
        <v>0</v>
      </c>
      <c r="P573" s="9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1.4" x14ac:dyDescent="0.3">
      <c r="A574" s="98">
        <v>573</v>
      </c>
      <c r="B574" s="1">
        <v>52</v>
      </c>
      <c r="C574" s="1" t="s">
        <v>426</v>
      </c>
      <c r="D574" s="1" t="s">
        <v>508</v>
      </c>
      <c r="E574" s="1">
        <v>5922</v>
      </c>
      <c r="F574" s="1" t="s">
        <v>317</v>
      </c>
      <c r="G574" s="1">
        <v>5922</v>
      </c>
      <c r="H574" s="1">
        <v>6664</v>
      </c>
      <c r="I574" s="1">
        <v>703.1</v>
      </c>
      <c r="J574" s="1">
        <v>6720</v>
      </c>
      <c r="K574" s="1">
        <v>56</v>
      </c>
      <c r="P574" s="9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1.4" x14ac:dyDescent="0.3">
      <c r="A575" s="98">
        <v>574</v>
      </c>
      <c r="B575" s="1">
        <v>52</v>
      </c>
      <c r="C575" s="1" t="s">
        <v>426</v>
      </c>
      <c r="D575" s="1" t="s">
        <v>508</v>
      </c>
      <c r="E575" s="1">
        <v>6273</v>
      </c>
      <c r="F575" s="1" t="s">
        <v>283</v>
      </c>
      <c r="G575" s="1">
        <v>6273</v>
      </c>
      <c r="H575" s="1">
        <v>6664</v>
      </c>
      <c r="I575" s="1">
        <v>821.4</v>
      </c>
      <c r="J575" s="1">
        <v>6664</v>
      </c>
      <c r="K575" s="1">
        <v>0</v>
      </c>
      <c r="P575" s="9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7.6" x14ac:dyDescent="0.3">
      <c r="A576" s="98">
        <v>575</v>
      </c>
      <c r="B576" s="1">
        <v>52</v>
      </c>
      <c r="C576" s="1" t="s">
        <v>426</v>
      </c>
      <c r="D576" s="1" t="s">
        <v>508</v>
      </c>
      <c r="E576" s="1">
        <v>6471</v>
      </c>
      <c r="F576" s="1" t="s">
        <v>288</v>
      </c>
      <c r="G576" s="1">
        <v>6471</v>
      </c>
      <c r="H576" s="1">
        <v>6664</v>
      </c>
      <c r="I576" s="1">
        <v>437</v>
      </c>
      <c r="J576" s="1">
        <v>6703</v>
      </c>
      <c r="K576" s="1">
        <v>39</v>
      </c>
      <c r="P576" s="9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7.6" x14ac:dyDescent="0.3">
      <c r="A577" s="98">
        <v>576</v>
      </c>
      <c r="B577" s="1">
        <v>52</v>
      </c>
      <c r="C577" s="1" t="s">
        <v>426</v>
      </c>
      <c r="D577" s="1" t="s">
        <v>508</v>
      </c>
      <c r="E577" s="1">
        <v>6509</v>
      </c>
      <c r="F577" s="1" t="s">
        <v>289</v>
      </c>
      <c r="G577" s="1">
        <v>6509</v>
      </c>
      <c r="H577" s="1">
        <v>6664</v>
      </c>
      <c r="I577" s="1">
        <v>355.2</v>
      </c>
      <c r="J577" s="1">
        <v>6831</v>
      </c>
      <c r="K577" s="1">
        <v>167</v>
      </c>
      <c r="P577" s="9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7.6" x14ac:dyDescent="0.3">
      <c r="A578" s="98">
        <v>577</v>
      </c>
      <c r="B578" s="1">
        <v>68</v>
      </c>
      <c r="C578" s="1" t="s">
        <v>427</v>
      </c>
      <c r="D578" s="1" t="s">
        <v>509</v>
      </c>
      <c r="E578" s="1">
        <v>1053</v>
      </c>
      <c r="F578" s="1" t="s">
        <v>52</v>
      </c>
      <c r="G578" s="1">
        <v>1053</v>
      </c>
      <c r="H578" s="1">
        <v>6664</v>
      </c>
      <c r="I578" s="1">
        <v>17091.7</v>
      </c>
      <c r="J578" s="1">
        <v>6664</v>
      </c>
      <c r="K578" s="1">
        <v>0</v>
      </c>
      <c r="P578" s="9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7.6" x14ac:dyDescent="0.3">
      <c r="A579" s="98">
        <v>578</v>
      </c>
      <c r="B579" s="1">
        <v>68</v>
      </c>
      <c r="C579" s="1" t="s">
        <v>427</v>
      </c>
      <c r="D579" s="1" t="s">
        <v>509</v>
      </c>
      <c r="E579" s="1">
        <v>1337</v>
      </c>
      <c r="F579" s="1" t="s">
        <v>75</v>
      </c>
      <c r="G579" s="1">
        <v>1337</v>
      </c>
      <c r="H579" s="1">
        <v>6664</v>
      </c>
      <c r="I579" s="1">
        <v>5086.6000000000004</v>
      </c>
      <c r="J579" s="1">
        <v>6664</v>
      </c>
      <c r="K579" s="1">
        <v>0</v>
      </c>
      <c r="P579" s="9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7.6" x14ac:dyDescent="0.3">
      <c r="A580" s="98">
        <v>579</v>
      </c>
      <c r="B580" s="1">
        <v>68</v>
      </c>
      <c r="C580" s="1" t="s">
        <v>427</v>
      </c>
      <c r="D580" s="1" t="s">
        <v>509</v>
      </c>
      <c r="E580" s="1">
        <v>3715</v>
      </c>
      <c r="F580" s="1" t="s">
        <v>165</v>
      </c>
      <c r="G580" s="1">
        <v>3715</v>
      </c>
      <c r="H580" s="1">
        <v>6664</v>
      </c>
      <c r="I580" s="1">
        <v>7312.5</v>
      </c>
      <c r="J580" s="1">
        <v>6665</v>
      </c>
      <c r="K580" s="1">
        <v>1</v>
      </c>
      <c r="P580" s="9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1.4" x14ac:dyDescent="0.3">
      <c r="A581" s="98">
        <v>580</v>
      </c>
      <c r="B581" s="1">
        <v>68</v>
      </c>
      <c r="C581" s="1" t="s">
        <v>427</v>
      </c>
      <c r="D581" s="1" t="s">
        <v>509</v>
      </c>
      <c r="E581" s="1">
        <v>4086</v>
      </c>
      <c r="F581" s="1" t="s">
        <v>180</v>
      </c>
      <c r="G581" s="1">
        <v>4086</v>
      </c>
      <c r="H581" s="1">
        <v>6664</v>
      </c>
      <c r="I581" s="1">
        <v>1934.5</v>
      </c>
      <c r="J581" s="1">
        <v>6766</v>
      </c>
      <c r="K581" s="1">
        <v>102</v>
      </c>
      <c r="P581" s="9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7.6" x14ac:dyDescent="0.3">
      <c r="A582" s="98">
        <v>581</v>
      </c>
      <c r="B582" s="1">
        <v>68</v>
      </c>
      <c r="C582" s="1" t="s">
        <v>427</v>
      </c>
      <c r="D582" s="1" t="s">
        <v>509</v>
      </c>
      <c r="E582" s="1">
        <v>4554</v>
      </c>
      <c r="F582" s="1" t="s">
        <v>197</v>
      </c>
      <c r="G582" s="1">
        <v>4554</v>
      </c>
      <c r="H582" s="1">
        <v>6664</v>
      </c>
      <c r="I582" s="1">
        <v>1124.2</v>
      </c>
      <c r="J582" s="1">
        <v>6664</v>
      </c>
      <c r="K582" s="1">
        <v>0</v>
      </c>
      <c r="P582" s="9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7.6" x14ac:dyDescent="0.3">
      <c r="A583" s="98">
        <v>582</v>
      </c>
      <c r="B583" s="1">
        <v>68</v>
      </c>
      <c r="C583" s="1" t="s">
        <v>427</v>
      </c>
      <c r="D583" s="1" t="s">
        <v>509</v>
      </c>
      <c r="E583" s="1">
        <v>6093</v>
      </c>
      <c r="F583" s="1" t="s">
        <v>265</v>
      </c>
      <c r="G583" s="1">
        <v>6093</v>
      </c>
      <c r="H583" s="1">
        <v>6664</v>
      </c>
      <c r="I583" s="1">
        <v>1328.6</v>
      </c>
      <c r="J583" s="1">
        <v>6664</v>
      </c>
      <c r="K583" s="1">
        <v>0</v>
      </c>
      <c r="P583" s="9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7.6" x14ac:dyDescent="0.3">
      <c r="A584" s="98">
        <v>583</v>
      </c>
      <c r="B584" s="1">
        <v>60</v>
      </c>
      <c r="C584" s="1" t="s">
        <v>428</v>
      </c>
      <c r="D584" s="1" t="s">
        <v>509</v>
      </c>
      <c r="E584" s="1">
        <v>1044</v>
      </c>
      <c r="F584" s="1" t="s">
        <v>51</v>
      </c>
      <c r="G584" s="1">
        <v>1044</v>
      </c>
      <c r="H584" s="1">
        <v>6664</v>
      </c>
      <c r="I584" s="1">
        <v>5146.8</v>
      </c>
      <c r="J584" s="1">
        <v>6671</v>
      </c>
      <c r="K584" s="1">
        <v>7</v>
      </c>
      <c r="P584" s="9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1.4" x14ac:dyDescent="0.3">
      <c r="A585" s="98">
        <v>584</v>
      </c>
      <c r="B585" s="1">
        <v>60</v>
      </c>
      <c r="C585" s="1" t="s">
        <v>428</v>
      </c>
      <c r="D585" s="1" t="s">
        <v>509</v>
      </c>
      <c r="E585" s="1">
        <v>1791</v>
      </c>
      <c r="F585" s="1" t="s">
        <v>92</v>
      </c>
      <c r="G585" s="1">
        <v>1791</v>
      </c>
      <c r="H585" s="1">
        <v>6664</v>
      </c>
      <c r="I585" s="1">
        <v>885.2</v>
      </c>
      <c r="J585" s="1">
        <v>6664</v>
      </c>
      <c r="K585" s="1">
        <v>0</v>
      </c>
      <c r="P585" s="9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55.2" x14ac:dyDescent="0.3">
      <c r="A586" s="98">
        <v>585</v>
      </c>
      <c r="B586" s="1">
        <v>60</v>
      </c>
      <c r="C586" s="1" t="s">
        <v>428</v>
      </c>
      <c r="D586" s="1" t="s">
        <v>509</v>
      </c>
      <c r="E586" s="1">
        <v>2502</v>
      </c>
      <c r="F586" s="1" t="s">
        <v>122</v>
      </c>
      <c r="G586" s="1">
        <v>2502</v>
      </c>
      <c r="H586" s="1">
        <v>6664</v>
      </c>
      <c r="I586" s="1">
        <v>569.4</v>
      </c>
      <c r="J586" s="1">
        <v>6764</v>
      </c>
      <c r="K586" s="1">
        <v>100</v>
      </c>
      <c r="P586" s="9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7.6" x14ac:dyDescent="0.3">
      <c r="A587" s="98">
        <v>586</v>
      </c>
      <c r="B587" s="1">
        <v>60</v>
      </c>
      <c r="C587" s="1" t="s">
        <v>428</v>
      </c>
      <c r="D587" s="1" t="s">
        <v>509</v>
      </c>
      <c r="E587" s="1">
        <v>3042</v>
      </c>
      <c r="F587" s="1" t="s">
        <v>142</v>
      </c>
      <c r="G587" s="1">
        <v>3042</v>
      </c>
      <c r="H587" s="1">
        <v>6664</v>
      </c>
      <c r="I587" s="1">
        <v>666</v>
      </c>
      <c r="J587" s="1">
        <v>6839</v>
      </c>
      <c r="K587" s="1">
        <v>175</v>
      </c>
      <c r="P587" s="9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7.6" x14ac:dyDescent="0.3">
      <c r="A588" s="98">
        <v>587</v>
      </c>
      <c r="B588" s="1">
        <v>60</v>
      </c>
      <c r="C588" s="1" t="s">
        <v>428</v>
      </c>
      <c r="D588" s="1" t="s">
        <v>509</v>
      </c>
      <c r="E588" s="1">
        <v>6795</v>
      </c>
      <c r="F588" s="1" t="s">
        <v>305</v>
      </c>
      <c r="G588" s="1">
        <v>6795</v>
      </c>
      <c r="H588" s="1">
        <v>6664</v>
      </c>
      <c r="I588" s="1">
        <v>10834.9</v>
      </c>
      <c r="J588" s="1">
        <v>6664</v>
      </c>
      <c r="K588" s="1">
        <v>0</v>
      </c>
      <c r="P588" s="9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55.2" x14ac:dyDescent="0.3">
      <c r="A589" s="98">
        <v>588</v>
      </c>
      <c r="B589" s="1">
        <v>69</v>
      </c>
      <c r="C589" s="1" t="s">
        <v>529</v>
      </c>
      <c r="D589" s="1" t="s">
        <v>508</v>
      </c>
      <c r="E589" s="1">
        <v>1053</v>
      </c>
      <c r="F589" s="1" t="s">
        <v>52</v>
      </c>
      <c r="G589" s="1">
        <v>1053</v>
      </c>
      <c r="H589" s="1">
        <v>6664</v>
      </c>
      <c r="I589" s="1">
        <v>17091.7</v>
      </c>
      <c r="J589" s="1">
        <v>6664</v>
      </c>
      <c r="K589" s="1">
        <v>0</v>
      </c>
      <c r="P589" s="9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55.2" x14ac:dyDescent="0.3">
      <c r="A590" s="98">
        <v>589</v>
      </c>
      <c r="B590" s="1">
        <v>69</v>
      </c>
      <c r="C590" s="1" t="s">
        <v>529</v>
      </c>
      <c r="D590" s="1" t="s">
        <v>508</v>
      </c>
      <c r="E590" s="1">
        <v>1337</v>
      </c>
      <c r="F590" s="1" t="s">
        <v>75</v>
      </c>
      <c r="G590" s="1">
        <v>1337</v>
      </c>
      <c r="H590" s="1">
        <v>6664</v>
      </c>
      <c r="I590" s="1">
        <v>5086.6000000000004</v>
      </c>
      <c r="J590" s="1">
        <v>6664</v>
      </c>
      <c r="K590" s="1">
        <v>0</v>
      </c>
      <c r="P590" s="9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7.6" x14ac:dyDescent="0.3">
      <c r="A591" s="98">
        <v>590</v>
      </c>
      <c r="B591" s="1">
        <v>63</v>
      </c>
      <c r="C591" s="1" t="s">
        <v>429</v>
      </c>
      <c r="D591" s="1" t="s">
        <v>509</v>
      </c>
      <c r="E591" s="1">
        <v>1044</v>
      </c>
      <c r="F591" s="1" t="s">
        <v>51</v>
      </c>
      <c r="G591" s="1">
        <v>1044</v>
      </c>
      <c r="H591" s="1">
        <v>6664</v>
      </c>
      <c r="I591" s="1">
        <v>5146.8</v>
      </c>
      <c r="J591" s="1">
        <v>6671</v>
      </c>
      <c r="K591" s="1">
        <v>7</v>
      </c>
      <c r="P591" s="9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7.6" x14ac:dyDescent="0.3">
      <c r="A592" s="98">
        <v>591</v>
      </c>
      <c r="B592" s="1">
        <v>63</v>
      </c>
      <c r="C592" s="1" t="s">
        <v>429</v>
      </c>
      <c r="D592" s="1" t="s">
        <v>509</v>
      </c>
      <c r="E592" s="1">
        <v>1719</v>
      </c>
      <c r="F592" s="1" t="s">
        <v>89</v>
      </c>
      <c r="G592" s="1">
        <v>1719</v>
      </c>
      <c r="H592" s="1">
        <v>6664</v>
      </c>
      <c r="I592" s="1">
        <v>716</v>
      </c>
      <c r="J592" s="1">
        <v>6664</v>
      </c>
      <c r="K592" s="1">
        <v>0</v>
      </c>
      <c r="P592" s="9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1.4" x14ac:dyDescent="0.3">
      <c r="A593" s="98">
        <v>592</v>
      </c>
      <c r="B593" s="1">
        <v>63</v>
      </c>
      <c r="C593" s="1" t="s">
        <v>429</v>
      </c>
      <c r="D593" s="1" t="s">
        <v>509</v>
      </c>
      <c r="E593" s="1">
        <v>1791</v>
      </c>
      <c r="F593" s="1" t="s">
        <v>92</v>
      </c>
      <c r="G593" s="1">
        <v>1791</v>
      </c>
      <c r="H593" s="1">
        <v>6664</v>
      </c>
      <c r="I593" s="1">
        <v>885.2</v>
      </c>
      <c r="J593" s="1">
        <v>6664</v>
      </c>
      <c r="K593" s="1">
        <v>0</v>
      </c>
      <c r="P593" s="9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7.6" x14ac:dyDescent="0.3">
      <c r="A594" s="98">
        <v>593</v>
      </c>
      <c r="B594" s="1">
        <v>63</v>
      </c>
      <c r="C594" s="1" t="s">
        <v>429</v>
      </c>
      <c r="D594" s="1" t="s">
        <v>509</v>
      </c>
      <c r="E594" s="1">
        <v>1908</v>
      </c>
      <c r="F594" s="1" t="s">
        <v>94</v>
      </c>
      <c r="G594" s="1">
        <v>1908</v>
      </c>
      <c r="H594" s="1">
        <v>6664</v>
      </c>
      <c r="I594" s="1">
        <v>418.6</v>
      </c>
      <c r="J594" s="1">
        <v>6664</v>
      </c>
      <c r="K594" s="1">
        <v>0</v>
      </c>
      <c r="P594" s="9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55.2" x14ac:dyDescent="0.3">
      <c r="A595" s="98">
        <v>594</v>
      </c>
      <c r="B595" s="1">
        <v>63</v>
      </c>
      <c r="C595" s="1" t="s">
        <v>429</v>
      </c>
      <c r="D595" s="1" t="s">
        <v>509</v>
      </c>
      <c r="E595" s="1">
        <v>3186</v>
      </c>
      <c r="F595" s="1" t="s">
        <v>151</v>
      </c>
      <c r="G595" s="1">
        <v>3186</v>
      </c>
      <c r="H595" s="1">
        <v>6664</v>
      </c>
      <c r="I595" s="1">
        <v>389.2</v>
      </c>
      <c r="J595" s="1">
        <v>6739</v>
      </c>
      <c r="K595" s="1">
        <v>75</v>
      </c>
      <c r="P595" s="9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7.6" x14ac:dyDescent="0.3">
      <c r="A596" s="98">
        <v>595</v>
      </c>
      <c r="B596" s="1">
        <v>63</v>
      </c>
      <c r="C596" s="1" t="s">
        <v>429</v>
      </c>
      <c r="D596" s="1" t="s">
        <v>509</v>
      </c>
      <c r="E596" s="1">
        <v>3204</v>
      </c>
      <c r="F596" s="1" t="s">
        <v>152</v>
      </c>
      <c r="G596" s="1">
        <v>3204</v>
      </c>
      <c r="H596" s="1">
        <v>6664</v>
      </c>
      <c r="I596" s="1">
        <v>886</v>
      </c>
      <c r="J596" s="1">
        <v>6664</v>
      </c>
      <c r="K596" s="1">
        <v>0</v>
      </c>
      <c r="P596" s="9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1.4" x14ac:dyDescent="0.3">
      <c r="A597" s="98">
        <v>596</v>
      </c>
      <c r="B597" s="1">
        <v>63</v>
      </c>
      <c r="C597" s="1" t="s">
        <v>429</v>
      </c>
      <c r="D597" s="1" t="s">
        <v>509</v>
      </c>
      <c r="E597" s="1">
        <v>4599</v>
      </c>
      <c r="F597" s="1" t="s">
        <v>200</v>
      </c>
      <c r="G597" s="1">
        <v>4599</v>
      </c>
      <c r="H597" s="1">
        <v>6664</v>
      </c>
      <c r="I597" s="1">
        <v>623.29999999999995</v>
      </c>
      <c r="J597" s="1">
        <v>6776</v>
      </c>
      <c r="K597" s="1">
        <v>112</v>
      </c>
      <c r="P597" s="9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1.4" x14ac:dyDescent="0.3">
      <c r="A598" s="98">
        <v>597</v>
      </c>
      <c r="B598" s="1">
        <v>63</v>
      </c>
      <c r="C598" s="1" t="s">
        <v>429</v>
      </c>
      <c r="D598" s="1" t="s">
        <v>509</v>
      </c>
      <c r="E598" s="1">
        <v>6273</v>
      </c>
      <c r="F598" s="1" t="s">
        <v>283</v>
      </c>
      <c r="G598" s="1">
        <v>6273</v>
      </c>
      <c r="H598" s="1">
        <v>6664</v>
      </c>
      <c r="I598" s="1">
        <v>821.4</v>
      </c>
      <c r="J598" s="1">
        <v>6664</v>
      </c>
      <c r="K598" s="1">
        <v>0</v>
      </c>
      <c r="P598" s="9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7.6" x14ac:dyDescent="0.3">
      <c r="A599" s="98">
        <v>598</v>
      </c>
      <c r="B599" s="1">
        <v>63</v>
      </c>
      <c r="C599" s="1" t="s">
        <v>429</v>
      </c>
      <c r="D599" s="1" t="s">
        <v>509</v>
      </c>
      <c r="E599" s="1">
        <v>6471</v>
      </c>
      <c r="F599" s="1" t="s">
        <v>288</v>
      </c>
      <c r="G599" s="1">
        <v>6471</v>
      </c>
      <c r="H599" s="1">
        <v>6664</v>
      </c>
      <c r="I599" s="1">
        <v>437</v>
      </c>
      <c r="J599" s="1">
        <v>6703</v>
      </c>
      <c r="K599" s="1">
        <v>39</v>
      </c>
      <c r="P599" s="9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7.6" x14ac:dyDescent="0.3">
      <c r="A600" s="98">
        <v>599</v>
      </c>
      <c r="B600" s="1">
        <v>63</v>
      </c>
      <c r="C600" s="1" t="s">
        <v>429</v>
      </c>
      <c r="D600" s="1" t="s">
        <v>509</v>
      </c>
      <c r="E600" s="1">
        <v>6762</v>
      </c>
      <c r="F600" s="1" t="s">
        <v>303</v>
      </c>
      <c r="G600" s="1">
        <v>6762</v>
      </c>
      <c r="H600" s="1">
        <v>6664</v>
      </c>
      <c r="I600" s="1">
        <v>672</v>
      </c>
      <c r="J600" s="1">
        <v>6710</v>
      </c>
      <c r="K600" s="1">
        <v>46</v>
      </c>
      <c r="P600" s="9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7.6" x14ac:dyDescent="0.3">
      <c r="A601" s="98">
        <v>600</v>
      </c>
      <c r="B601" s="1">
        <v>63</v>
      </c>
      <c r="C601" s="1" t="s">
        <v>429</v>
      </c>
      <c r="D601" s="1" t="s">
        <v>509</v>
      </c>
      <c r="E601" s="1">
        <v>6795</v>
      </c>
      <c r="F601" s="1" t="s">
        <v>305</v>
      </c>
      <c r="G601" s="1">
        <v>6795</v>
      </c>
      <c r="H601" s="1">
        <v>6664</v>
      </c>
      <c r="I601" s="1">
        <v>10834.9</v>
      </c>
      <c r="J601" s="1">
        <v>6664</v>
      </c>
      <c r="K601" s="1">
        <v>0</v>
      </c>
      <c r="P601" s="9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1.4" x14ac:dyDescent="0.3">
      <c r="A602" s="98">
        <v>601</v>
      </c>
      <c r="B602" s="1">
        <v>63</v>
      </c>
      <c r="C602" s="1" t="s">
        <v>429</v>
      </c>
      <c r="D602" s="1" t="s">
        <v>509</v>
      </c>
      <c r="E602" s="1">
        <v>6840</v>
      </c>
      <c r="F602" s="1" t="s">
        <v>307</v>
      </c>
      <c r="G602" s="1">
        <v>6840</v>
      </c>
      <c r="H602" s="1">
        <v>6664</v>
      </c>
      <c r="I602" s="1">
        <v>2025.4</v>
      </c>
      <c r="J602" s="1">
        <v>6664</v>
      </c>
      <c r="K602" s="1">
        <v>0</v>
      </c>
      <c r="P602" s="9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55.2" x14ac:dyDescent="0.3">
      <c r="A603" s="98">
        <v>602</v>
      </c>
      <c r="B603" s="1">
        <v>10</v>
      </c>
      <c r="C603" s="1" t="s">
        <v>430</v>
      </c>
      <c r="D603" s="1" t="s">
        <v>509</v>
      </c>
      <c r="E603" s="1">
        <v>72</v>
      </c>
      <c r="F603" s="1" t="s">
        <v>11</v>
      </c>
      <c r="G603" s="1">
        <v>72</v>
      </c>
      <c r="H603" s="1">
        <v>6664</v>
      </c>
      <c r="I603" s="1">
        <v>203.2</v>
      </c>
      <c r="J603" s="1">
        <v>6745</v>
      </c>
      <c r="K603" s="1">
        <v>81</v>
      </c>
      <c r="P603" s="9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1.4" x14ac:dyDescent="0.3">
      <c r="A604" s="98">
        <v>603</v>
      </c>
      <c r="B604" s="1">
        <v>10</v>
      </c>
      <c r="C604" s="1" t="s">
        <v>430</v>
      </c>
      <c r="D604" s="1" t="s">
        <v>509</v>
      </c>
      <c r="E604" s="1">
        <v>1206</v>
      </c>
      <c r="F604" s="1" t="s">
        <v>66</v>
      </c>
      <c r="G604" s="1">
        <v>1206</v>
      </c>
      <c r="H604" s="1">
        <v>6664</v>
      </c>
      <c r="I604" s="1">
        <v>966.7</v>
      </c>
      <c r="J604" s="1">
        <v>6699</v>
      </c>
      <c r="K604" s="1">
        <v>35</v>
      </c>
      <c r="P604" s="9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7.6" x14ac:dyDescent="0.3">
      <c r="A605" s="98">
        <v>604</v>
      </c>
      <c r="B605" s="1">
        <v>10</v>
      </c>
      <c r="C605" s="1" t="s">
        <v>430</v>
      </c>
      <c r="D605" s="1" t="s">
        <v>509</v>
      </c>
      <c r="E605" s="1">
        <v>1944</v>
      </c>
      <c r="F605" s="1" t="s">
        <v>96</v>
      </c>
      <c r="G605" s="1">
        <v>1944</v>
      </c>
      <c r="H605" s="1">
        <v>6664</v>
      </c>
      <c r="I605" s="1">
        <v>851.7</v>
      </c>
      <c r="J605" s="1">
        <v>6782</v>
      </c>
      <c r="K605" s="1">
        <v>118</v>
      </c>
      <c r="P605" s="9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55.2" x14ac:dyDescent="0.3">
      <c r="A606" s="98">
        <v>605</v>
      </c>
      <c r="B606" s="1">
        <v>10</v>
      </c>
      <c r="C606" s="1" t="s">
        <v>430</v>
      </c>
      <c r="D606" s="1" t="s">
        <v>509</v>
      </c>
      <c r="E606" s="1">
        <v>2493</v>
      </c>
      <c r="F606" s="1" t="s">
        <v>121</v>
      </c>
      <c r="G606" s="1">
        <v>2493</v>
      </c>
      <c r="H606" s="1">
        <v>6664</v>
      </c>
      <c r="I606" s="1">
        <v>118</v>
      </c>
      <c r="J606" s="1">
        <v>6831</v>
      </c>
      <c r="K606" s="1">
        <v>167</v>
      </c>
      <c r="P606" s="9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7.6" x14ac:dyDescent="0.3">
      <c r="A607" s="98">
        <v>606</v>
      </c>
      <c r="B607" s="1">
        <v>10</v>
      </c>
      <c r="C607" s="1" t="s">
        <v>430</v>
      </c>
      <c r="D607" s="1" t="s">
        <v>509</v>
      </c>
      <c r="E607" s="1">
        <v>3060</v>
      </c>
      <c r="F607" s="1" t="s">
        <v>143</v>
      </c>
      <c r="G607" s="1">
        <v>3060</v>
      </c>
      <c r="H607" s="1">
        <v>6664</v>
      </c>
      <c r="I607" s="1">
        <v>1198.0999999999999</v>
      </c>
      <c r="J607" s="1">
        <v>6664</v>
      </c>
      <c r="K607" s="1">
        <v>0</v>
      </c>
      <c r="P607" s="9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1.4" x14ac:dyDescent="0.3">
      <c r="A608" s="98">
        <v>607</v>
      </c>
      <c r="B608" s="1">
        <v>10</v>
      </c>
      <c r="C608" s="1" t="s">
        <v>430</v>
      </c>
      <c r="D608" s="1" t="s">
        <v>509</v>
      </c>
      <c r="E608" s="1">
        <v>3537</v>
      </c>
      <c r="F608" s="1" t="s">
        <v>160</v>
      </c>
      <c r="G608" s="1">
        <v>3537</v>
      </c>
      <c r="H608" s="1">
        <v>6664</v>
      </c>
      <c r="I608" s="1">
        <v>291</v>
      </c>
      <c r="J608" s="1">
        <v>6664</v>
      </c>
      <c r="K608" s="1">
        <v>0</v>
      </c>
      <c r="P608" s="9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7.6" x14ac:dyDescent="0.3">
      <c r="A609" s="98">
        <v>608</v>
      </c>
      <c r="B609" s="1">
        <v>10</v>
      </c>
      <c r="C609" s="1" t="s">
        <v>430</v>
      </c>
      <c r="D609" s="1" t="s">
        <v>509</v>
      </c>
      <c r="E609" s="1">
        <v>3897</v>
      </c>
      <c r="F609" s="1" t="s">
        <v>170</v>
      </c>
      <c r="G609" s="1">
        <v>3897</v>
      </c>
      <c r="H609" s="1">
        <v>6664</v>
      </c>
      <c r="I609" s="1">
        <v>153.5</v>
      </c>
      <c r="J609" s="1">
        <v>6839</v>
      </c>
      <c r="K609" s="1">
        <v>175</v>
      </c>
      <c r="P609" s="9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55.2" x14ac:dyDescent="0.3">
      <c r="A610" s="98">
        <v>609</v>
      </c>
      <c r="B610" s="1">
        <v>10</v>
      </c>
      <c r="C610" s="1" t="s">
        <v>430</v>
      </c>
      <c r="D610" s="1" t="s">
        <v>509</v>
      </c>
      <c r="E610" s="1">
        <v>4023</v>
      </c>
      <c r="F610" s="1" t="s">
        <v>175</v>
      </c>
      <c r="G610" s="1">
        <v>4023</v>
      </c>
      <c r="H610" s="1">
        <v>6664</v>
      </c>
      <c r="I610" s="1">
        <v>649</v>
      </c>
      <c r="J610" s="1">
        <v>6724</v>
      </c>
      <c r="K610" s="1">
        <v>60</v>
      </c>
      <c r="P610" s="9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7.6" x14ac:dyDescent="0.3">
      <c r="A611" s="98">
        <v>610</v>
      </c>
      <c r="B611" s="1">
        <v>10</v>
      </c>
      <c r="C611" s="1" t="s">
        <v>430</v>
      </c>
      <c r="D611" s="1" t="s">
        <v>509</v>
      </c>
      <c r="E611" s="1">
        <v>4644</v>
      </c>
      <c r="F611" s="1" t="s">
        <v>204</v>
      </c>
      <c r="G611" s="1">
        <v>4644</v>
      </c>
      <c r="H611" s="1">
        <v>6664</v>
      </c>
      <c r="I611" s="1">
        <v>470.8</v>
      </c>
      <c r="J611" s="1">
        <v>6753</v>
      </c>
      <c r="K611" s="1">
        <v>89</v>
      </c>
      <c r="P611" s="9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7.6" x14ac:dyDescent="0.3">
      <c r="A612" s="98">
        <v>611</v>
      </c>
      <c r="B612" s="1">
        <v>10</v>
      </c>
      <c r="C612" s="1" t="s">
        <v>430</v>
      </c>
      <c r="D612" s="1" t="s">
        <v>509</v>
      </c>
      <c r="E612" s="1">
        <v>5283</v>
      </c>
      <c r="F612" s="1" t="s">
        <v>240</v>
      </c>
      <c r="G612" s="1">
        <v>5283</v>
      </c>
      <c r="H612" s="1">
        <v>6664</v>
      </c>
      <c r="I612" s="1">
        <v>695.2</v>
      </c>
      <c r="J612" s="1">
        <v>6799</v>
      </c>
      <c r="K612" s="1">
        <v>135</v>
      </c>
      <c r="P612" s="9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7.6" x14ac:dyDescent="0.3">
      <c r="A613" s="98">
        <v>612</v>
      </c>
      <c r="B613" s="1">
        <v>10</v>
      </c>
      <c r="C613" s="1" t="s">
        <v>430</v>
      </c>
      <c r="D613" s="1" t="s">
        <v>509</v>
      </c>
      <c r="E613" s="1">
        <v>5323</v>
      </c>
      <c r="F613" s="1" t="s">
        <v>242</v>
      </c>
      <c r="G613" s="1">
        <v>5325</v>
      </c>
      <c r="H613" s="1">
        <v>6664</v>
      </c>
      <c r="I613" s="1">
        <v>590</v>
      </c>
      <c r="J613" s="1">
        <v>6784</v>
      </c>
      <c r="K613" s="1">
        <v>120</v>
      </c>
      <c r="P613" s="9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41.4" x14ac:dyDescent="0.3">
      <c r="A614" s="98">
        <v>613</v>
      </c>
      <c r="B614" s="1">
        <v>10</v>
      </c>
      <c r="C614" s="1" t="s">
        <v>430</v>
      </c>
      <c r="D614" s="1" t="s">
        <v>509</v>
      </c>
      <c r="E614" s="1">
        <v>6091</v>
      </c>
      <c r="F614" s="1" t="s">
        <v>266</v>
      </c>
      <c r="G614" s="1">
        <v>6091</v>
      </c>
      <c r="H614" s="1">
        <v>6664</v>
      </c>
      <c r="I614" s="1">
        <v>920.1</v>
      </c>
      <c r="J614" s="1">
        <v>6697</v>
      </c>
      <c r="K614" s="1">
        <v>33</v>
      </c>
      <c r="P614" s="9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55.2" x14ac:dyDescent="0.3">
      <c r="A615" s="98">
        <v>614</v>
      </c>
      <c r="B615" s="1">
        <v>10</v>
      </c>
      <c r="C615" s="1" t="s">
        <v>430</v>
      </c>
      <c r="D615" s="1" t="s">
        <v>509</v>
      </c>
      <c r="E615" s="1">
        <v>6096</v>
      </c>
      <c r="F615" s="1" t="s">
        <v>274</v>
      </c>
      <c r="G615" s="1">
        <v>6096</v>
      </c>
      <c r="H615" s="1">
        <v>6664</v>
      </c>
      <c r="I615" s="1">
        <v>547.20000000000005</v>
      </c>
      <c r="J615" s="1">
        <v>6793</v>
      </c>
      <c r="K615" s="1">
        <v>129</v>
      </c>
      <c r="P615" s="9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7.6" x14ac:dyDescent="0.3">
      <c r="A616" s="98">
        <v>615</v>
      </c>
      <c r="B616" s="1">
        <v>10</v>
      </c>
      <c r="C616" s="1" t="s">
        <v>430</v>
      </c>
      <c r="D616" s="1" t="s">
        <v>509</v>
      </c>
      <c r="E616" s="1">
        <v>6516</v>
      </c>
      <c r="F616" s="1" t="s">
        <v>291</v>
      </c>
      <c r="G616" s="1">
        <v>6516</v>
      </c>
      <c r="H616" s="1">
        <v>6664</v>
      </c>
      <c r="I616" s="1">
        <v>162</v>
      </c>
      <c r="J616" s="1">
        <v>6839</v>
      </c>
      <c r="K616" s="1">
        <v>175</v>
      </c>
      <c r="P616" s="9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41.4" x14ac:dyDescent="0.3">
      <c r="A617" s="98">
        <v>616</v>
      </c>
      <c r="B617" s="1">
        <v>10</v>
      </c>
      <c r="C617" s="1" t="s">
        <v>430</v>
      </c>
      <c r="D617" s="1" t="s">
        <v>509</v>
      </c>
      <c r="E617" s="1">
        <v>6921</v>
      </c>
      <c r="F617" s="1" t="s">
        <v>310</v>
      </c>
      <c r="G617" s="1">
        <v>6921</v>
      </c>
      <c r="H617" s="1">
        <v>6664</v>
      </c>
      <c r="I617" s="1">
        <v>317.89999999999998</v>
      </c>
      <c r="J617" s="1">
        <v>6716</v>
      </c>
      <c r="K617" s="1">
        <v>52</v>
      </c>
      <c r="P617" s="9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7.6" x14ac:dyDescent="0.3">
      <c r="A618" s="98">
        <v>617</v>
      </c>
      <c r="B618" s="1">
        <v>80</v>
      </c>
      <c r="C618" s="1" t="s">
        <v>431</v>
      </c>
      <c r="D618" s="1" t="s">
        <v>509</v>
      </c>
      <c r="E618" s="1">
        <v>81</v>
      </c>
      <c r="F618" s="1" t="s">
        <v>12</v>
      </c>
      <c r="G618" s="1">
        <v>81</v>
      </c>
      <c r="H618" s="1">
        <v>6664</v>
      </c>
      <c r="I618" s="1">
        <v>1215.8</v>
      </c>
      <c r="J618" s="1">
        <v>6664</v>
      </c>
      <c r="K618" s="1">
        <v>0</v>
      </c>
      <c r="P618" s="9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55.2" x14ac:dyDescent="0.3">
      <c r="A619" s="98">
        <v>618</v>
      </c>
      <c r="B619" s="1">
        <v>80</v>
      </c>
      <c r="C619" s="1" t="s">
        <v>431</v>
      </c>
      <c r="D619" s="1" t="s">
        <v>509</v>
      </c>
      <c r="E619" s="1">
        <v>657</v>
      </c>
      <c r="F619" s="1" t="s">
        <v>502</v>
      </c>
      <c r="G619" s="1">
        <v>657</v>
      </c>
      <c r="H619" s="1">
        <v>6664</v>
      </c>
      <c r="I619" s="1">
        <v>886.9</v>
      </c>
      <c r="J619" s="1">
        <v>6664</v>
      </c>
      <c r="K619" s="1">
        <v>0</v>
      </c>
      <c r="P619" s="9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7.6" x14ac:dyDescent="0.3">
      <c r="A620" s="98">
        <v>619</v>
      </c>
      <c r="B620" s="1">
        <v>80</v>
      </c>
      <c r="C620" s="1" t="s">
        <v>431</v>
      </c>
      <c r="D620" s="1" t="s">
        <v>509</v>
      </c>
      <c r="E620" s="1">
        <v>1071</v>
      </c>
      <c r="F620" s="1" t="s">
        <v>54</v>
      </c>
      <c r="G620" s="1">
        <v>1071</v>
      </c>
      <c r="H620" s="1">
        <v>6664</v>
      </c>
      <c r="I620" s="1">
        <v>1335.9</v>
      </c>
      <c r="J620" s="1">
        <v>6723</v>
      </c>
      <c r="K620" s="1">
        <v>59</v>
      </c>
      <c r="P620" s="9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7.6" x14ac:dyDescent="0.3">
      <c r="A621" s="98">
        <v>620</v>
      </c>
      <c r="B621" s="1">
        <v>80</v>
      </c>
      <c r="C621" s="1" t="s">
        <v>431</v>
      </c>
      <c r="D621" s="1" t="s">
        <v>509</v>
      </c>
      <c r="E621" s="1">
        <v>4491</v>
      </c>
      <c r="F621" s="1" t="s">
        <v>191</v>
      </c>
      <c r="G621" s="1">
        <v>4491</v>
      </c>
      <c r="H621" s="1">
        <v>6664</v>
      </c>
      <c r="I621" s="1">
        <v>330.4</v>
      </c>
      <c r="J621" s="1">
        <v>6664</v>
      </c>
      <c r="K621" s="1">
        <v>0</v>
      </c>
      <c r="P621" s="9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7.6" x14ac:dyDescent="0.3">
      <c r="A622" s="98">
        <v>621</v>
      </c>
      <c r="B622" s="1">
        <v>80</v>
      </c>
      <c r="C622" s="1" t="s">
        <v>431</v>
      </c>
      <c r="D622" s="1" t="s">
        <v>509</v>
      </c>
      <c r="E622" s="1">
        <v>4518</v>
      </c>
      <c r="F622" s="1" t="s">
        <v>194</v>
      </c>
      <c r="G622" s="1">
        <v>4518</v>
      </c>
      <c r="H622" s="1">
        <v>6664</v>
      </c>
      <c r="I622" s="1">
        <v>222.5</v>
      </c>
      <c r="J622" s="1">
        <v>6664</v>
      </c>
      <c r="K622" s="1">
        <v>0</v>
      </c>
      <c r="P622" s="9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41.4" x14ac:dyDescent="0.3">
      <c r="A623" s="98">
        <v>622</v>
      </c>
      <c r="B623" s="1">
        <v>80</v>
      </c>
      <c r="C623" s="1" t="s">
        <v>431</v>
      </c>
      <c r="D623" s="1" t="s">
        <v>509</v>
      </c>
      <c r="E623" s="1">
        <v>4776</v>
      </c>
      <c r="F623" s="1" t="s">
        <v>213</v>
      </c>
      <c r="G623" s="1">
        <v>4776</v>
      </c>
      <c r="H623" s="1">
        <v>6664</v>
      </c>
      <c r="I623" s="1">
        <v>509.5</v>
      </c>
      <c r="J623" s="1">
        <v>6831</v>
      </c>
      <c r="K623" s="1">
        <v>167</v>
      </c>
      <c r="P623" s="9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7.6" x14ac:dyDescent="0.3">
      <c r="A624" s="98">
        <v>623</v>
      </c>
      <c r="B624" s="1">
        <v>80</v>
      </c>
      <c r="C624" s="1" t="s">
        <v>431</v>
      </c>
      <c r="D624" s="1" t="s">
        <v>509</v>
      </c>
      <c r="E624" s="1">
        <v>5013</v>
      </c>
      <c r="F624" s="1" t="s">
        <v>230</v>
      </c>
      <c r="G624" s="1">
        <v>5013</v>
      </c>
      <c r="H624" s="1">
        <v>6664</v>
      </c>
      <c r="I624" s="1">
        <v>2365.1999999999998</v>
      </c>
      <c r="J624" s="1">
        <v>6664</v>
      </c>
      <c r="K624" s="1">
        <v>0</v>
      </c>
      <c r="P624" s="9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7.6" x14ac:dyDescent="0.3">
      <c r="A625" s="98">
        <v>624</v>
      </c>
      <c r="B625" s="1">
        <v>80</v>
      </c>
      <c r="C625" s="1" t="s">
        <v>431</v>
      </c>
      <c r="D625" s="1" t="s">
        <v>509</v>
      </c>
      <c r="E625" s="1">
        <v>5049</v>
      </c>
      <c r="F625" s="1" t="s">
        <v>231</v>
      </c>
      <c r="G625" s="1">
        <v>5049</v>
      </c>
      <c r="H625" s="1">
        <v>6664</v>
      </c>
      <c r="I625" s="1">
        <v>4643.2</v>
      </c>
      <c r="J625" s="1">
        <v>6664</v>
      </c>
      <c r="K625" s="1">
        <v>0</v>
      </c>
      <c r="P625" s="9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7.6" x14ac:dyDescent="0.3">
      <c r="A626" s="98">
        <v>625</v>
      </c>
      <c r="B626" s="1">
        <v>80</v>
      </c>
      <c r="C626" s="1" t="s">
        <v>431</v>
      </c>
      <c r="D626" s="1" t="s">
        <v>509</v>
      </c>
      <c r="E626" s="1">
        <v>5163</v>
      </c>
      <c r="F626" s="1" t="s">
        <v>235</v>
      </c>
      <c r="G626" s="1">
        <v>5163</v>
      </c>
      <c r="H626" s="1">
        <v>6664</v>
      </c>
      <c r="I626" s="1">
        <v>615.5</v>
      </c>
      <c r="J626" s="1">
        <v>6664</v>
      </c>
      <c r="K626" s="1">
        <v>0</v>
      </c>
      <c r="P626" s="9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7.6" x14ac:dyDescent="0.3">
      <c r="A627" s="98">
        <v>626</v>
      </c>
      <c r="B627" s="1">
        <v>80</v>
      </c>
      <c r="C627" s="1" t="s">
        <v>431</v>
      </c>
      <c r="D627" s="1" t="s">
        <v>509</v>
      </c>
      <c r="E627" s="1">
        <v>5895</v>
      </c>
      <c r="F627" s="1" t="s">
        <v>256</v>
      </c>
      <c r="G627" s="1">
        <v>5895</v>
      </c>
      <c r="H627" s="1">
        <v>6664</v>
      </c>
      <c r="I627" s="1">
        <v>299.60000000000002</v>
      </c>
      <c r="J627" s="1">
        <v>6664</v>
      </c>
      <c r="K627" s="1">
        <v>0</v>
      </c>
      <c r="P627" s="9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7.6" x14ac:dyDescent="0.3">
      <c r="A628" s="98">
        <v>627</v>
      </c>
      <c r="B628" s="1">
        <v>80</v>
      </c>
      <c r="C628" s="1" t="s">
        <v>431</v>
      </c>
      <c r="D628" s="1" t="s">
        <v>509</v>
      </c>
      <c r="E628" s="1">
        <v>6462</v>
      </c>
      <c r="F628" s="1" t="s">
        <v>287</v>
      </c>
      <c r="G628" s="1">
        <v>6462</v>
      </c>
      <c r="H628" s="1">
        <v>6664</v>
      </c>
      <c r="I628" s="1">
        <v>283</v>
      </c>
      <c r="J628" s="1">
        <v>6664</v>
      </c>
      <c r="K628" s="1">
        <v>0</v>
      </c>
      <c r="P628" s="9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7.6" x14ac:dyDescent="0.3">
      <c r="A629" s="98">
        <v>628</v>
      </c>
      <c r="B629" s="1">
        <v>23</v>
      </c>
      <c r="C629" s="1" t="s">
        <v>432</v>
      </c>
      <c r="D629" s="1" t="s">
        <v>509</v>
      </c>
      <c r="E629" s="1">
        <v>2369</v>
      </c>
      <c r="F629" s="1" t="s">
        <v>115</v>
      </c>
      <c r="G629" s="1">
        <v>2369</v>
      </c>
      <c r="H629" s="1">
        <v>6664</v>
      </c>
      <c r="I629" s="1">
        <v>456</v>
      </c>
      <c r="J629" s="1">
        <v>6664</v>
      </c>
      <c r="K629" s="1">
        <v>0</v>
      </c>
      <c r="P629" s="9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7.6" x14ac:dyDescent="0.3">
      <c r="A630" s="98">
        <v>629</v>
      </c>
      <c r="B630" s="1">
        <v>23</v>
      </c>
      <c r="C630" s="1" t="s">
        <v>432</v>
      </c>
      <c r="D630" s="1" t="s">
        <v>509</v>
      </c>
      <c r="E630" s="1">
        <v>2511</v>
      </c>
      <c r="F630" s="1" t="s">
        <v>123</v>
      </c>
      <c r="G630" s="1">
        <v>2511</v>
      </c>
      <c r="H630" s="1">
        <v>6664</v>
      </c>
      <c r="I630" s="1">
        <v>1956.7</v>
      </c>
      <c r="J630" s="1">
        <v>6664</v>
      </c>
      <c r="K630" s="1">
        <v>0</v>
      </c>
      <c r="P630" s="9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7.6" x14ac:dyDescent="0.3">
      <c r="A631" s="98">
        <v>630</v>
      </c>
      <c r="B631" s="1">
        <v>23</v>
      </c>
      <c r="C631" s="1" t="s">
        <v>432</v>
      </c>
      <c r="D631" s="1" t="s">
        <v>509</v>
      </c>
      <c r="E631" s="1">
        <v>2718</v>
      </c>
      <c r="F631" s="1" t="s">
        <v>128</v>
      </c>
      <c r="G631" s="1">
        <v>2718</v>
      </c>
      <c r="H631" s="1">
        <v>6664</v>
      </c>
      <c r="I631" s="1">
        <v>516.6</v>
      </c>
      <c r="J631" s="1">
        <v>6729</v>
      </c>
      <c r="K631" s="1">
        <v>65</v>
      </c>
      <c r="P631" s="9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7.6" x14ac:dyDescent="0.3">
      <c r="A632" s="98">
        <v>631</v>
      </c>
      <c r="B632" s="1">
        <v>23</v>
      </c>
      <c r="C632" s="1" t="s">
        <v>432</v>
      </c>
      <c r="D632" s="1" t="s">
        <v>509</v>
      </c>
      <c r="E632" s="1">
        <v>2772</v>
      </c>
      <c r="F632" s="1" t="s">
        <v>132</v>
      </c>
      <c r="G632" s="1">
        <v>2772</v>
      </c>
      <c r="H632" s="1">
        <v>6664</v>
      </c>
      <c r="I632" s="1">
        <v>235</v>
      </c>
      <c r="J632" s="1">
        <v>6805</v>
      </c>
      <c r="K632" s="1">
        <v>141</v>
      </c>
      <c r="P632" s="9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7.6" x14ac:dyDescent="0.3">
      <c r="A633" s="98">
        <v>632</v>
      </c>
      <c r="B633" s="1">
        <v>23</v>
      </c>
      <c r="C633" s="1" t="s">
        <v>432</v>
      </c>
      <c r="D633" s="1" t="s">
        <v>509</v>
      </c>
      <c r="E633" s="1">
        <v>3645</v>
      </c>
      <c r="F633" s="1" t="s">
        <v>164</v>
      </c>
      <c r="G633" s="1">
        <v>3645</v>
      </c>
      <c r="H633" s="1">
        <v>6664</v>
      </c>
      <c r="I633" s="1">
        <v>2494.5</v>
      </c>
      <c r="J633" s="1">
        <v>6664</v>
      </c>
      <c r="K633" s="1">
        <v>0</v>
      </c>
      <c r="P633" s="9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7.6" x14ac:dyDescent="0.3">
      <c r="A634" s="98">
        <v>633</v>
      </c>
      <c r="B634" s="1">
        <v>23</v>
      </c>
      <c r="C634" s="1" t="s">
        <v>432</v>
      </c>
      <c r="D634" s="1" t="s">
        <v>509</v>
      </c>
      <c r="E634" s="1">
        <v>3978</v>
      </c>
      <c r="F634" s="1" t="s">
        <v>100</v>
      </c>
      <c r="G634" s="1">
        <v>3978</v>
      </c>
      <c r="H634" s="1">
        <v>6664</v>
      </c>
      <c r="I634" s="1">
        <v>534.29999999999995</v>
      </c>
      <c r="J634" s="1">
        <v>6728</v>
      </c>
      <c r="K634" s="1">
        <v>64</v>
      </c>
      <c r="P634" s="9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7.6" x14ac:dyDescent="0.3">
      <c r="A635" s="98">
        <v>634</v>
      </c>
      <c r="B635" s="1">
        <v>23</v>
      </c>
      <c r="C635" s="1" t="s">
        <v>432</v>
      </c>
      <c r="D635" s="1" t="s">
        <v>509</v>
      </c>
      <c r="E635" s="1">
        <v>5463</v>
      </c>
      <c r="F635" s="1" t="s">
        <v>243</v>
      </c>
      <c r="G635" s="1">
        <v>5463</v>
      </c>
      <c r="H635" s="1">
        <v>6664</v>
      </c>
      <c r="I635" s="1">
        <v>1110.3</v>
      </c>
      <c r="J635" s="1">
        <v>6664</v>
      </c>
      <c r="K635" s="1">
        <v>0</v>
      </c>
      <c r="P635" s="9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7.6" x14ac:dyDescent="0.3">
      <c r="A636" s="98">
        <v>635</v>
      </c>
      <c r="B636" s="1">
        <v>23</v>
      </c>
      <c r="C636" s="1" t="s">
        <v>432</v>
      </c>
      <c r="D636" s="1" t="s">
        <v>509</v>
      </c>
      <c r="E636" s="1">
        <v>5976</v>
      </c>
      <c r="F636" s="1" t="s">
        <v>258</v>
      </c>
      <c r="G636" s="1">
        <v>5976</v>
      </c>
      <c r="H636" s="1">
        <v>6664</v>
      </c>
      <c r="I636" s="1">
        <v>1075.7</v>
      </c>
      <c r="J636" s="1">
        <v>6664</v>
      </c>
      <c r="K636" s="1">
        <v>0</v>
      </c>
      <c r="P636" s="9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7.6" x14ac:dyDescent="0.3">
      <c r="A637" s="98">
        <v>636</v>
      </c>
      <c r="B637" s="1">
        <v>23</v>
      </c>
      <c r="C637" s="1" t="s">
        <v>432</v>
      </c>
      <c r="D637" s="1" t="s">
        <v>509</v>
      </c>
      <c r="E637" s="1">
        <v>6003</v>
      </c>
      <c r="F637" s="1" t="s">
        <v>260</v>
      </c>
      <c r="G637" s="1">
        <v>6003</v>
      </c>
      <c r="H637" s="1">
        <v>6664</v>
      </c>
      <c r="I637" s="1">
        <v>408.9</v>
      </c>
      <c r="J637" s="1">
        <v>6676</v>
      </c>
      <c r="K637" s="1">
        <v>12</v>
      </c>
      <c r="P637" s="9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7.6" x14ac:dyDescent="0.3">
      <c r="A638" s="98">
        <v>637</v>
      </c>
      <c r="B638" s="1">
        <v>23</v>
      </c>
      <c r="C638" s="1" t="s">
        <v>432</v>
      </c>
      <c r="D638" s="1" t="s">
        <v>509</v>
      </c>
      <c r="E638" s="1">
        <v>6165</v>
      </c>
      <c r="F638" s="1" t="s">
        <v>279</v>
      </c>
      <c r="G638" s="1">
        <v>6165</v>
      </c>
      <c r="H638" s="1">
        <v>6664</v>
      </c>
      <c r="I638" s="1">
        <v>204.1</v>
      </c>
      <c r="J638" s="1">
        <v>6664</v>
      </c>
      <c r="K638" s="1">
        <v>0</v>
      </c>
      <c r="P638" s="9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7.6" x14ac:dyDescent="0.3">
      <c r="A639" s="98">
        <v>638</v>
      </c>
      <c r="B639" s="1">
        <v>23</v>
      </c>
      <c r="C639" s="1" t="s">
        <v>432</v>
      </c>
      <c r="D639" s="1" t="s">
        <v>509</v>
      </c>
      <c r="E639" s="1">
        <v>6453</v>
      </c>
      <c r="F639" s="1" t="s">
        <v>285</v>
      </c>
      <c r="G639" s="1">
        <v>6453</v>
      </c>
      <c r="H639" s="1">
        <v>6664</v>
      </c>
      <c r="I639" s="1">
        <v>587.20000000000005</v>
      </c>
      <c r="J639" s="1">
        <v>6664</v>
      </c>
      <c r="K639" s="1">
        <v>0</v>
      </c>
      <c r="P639" s="9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7.6" x14ac:dyDescent="0.3">
      <c r="A640" s="98">
        <v>639</v>
      </c>
      <c r="B640" s="1">
        <v>23</v>
      </c>
      <c r="C640" s="1" t="s">
        <v>432</v>
      </c>
      <c r="D640" s="1" t="s">
        <v>509</v>
      </c>
      <c r="E640" s="1">
        <v>6651</v>
      </c>
      <c r="F640" s="1" t="s">
        <v>299</v>
      </c>
      <c r="G640" s="1">
        <v>6651</v>
      </c>
      <c r="H640" s="1">
        <v>6664</v>
      </c>
      <c r="I640" s="1">
        <v>304</v>
      </c>
      <c r="J640" s="1">
        <v>6664</v>
      </c>
      <c r="K640" s="1">
        <v>0</v>
      </c>
      <c r="P640" s="9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7.6" x14ac:dyDescent="0.3">
      <c r="A641" s="98">
        <v>640</v>
      </c>
      <c r="B641" s="1">
        <v>71</v>
      </c>
      <c r="C641" s="1" t="s">
        <v>433</v>
      </c>
      <c r="D641" s="1" t="s">
        <v>508</v>
      </c>
      <c r="E641" s="1">
        <v>540</v>
      </c>
      <c r="F641" s="1" t="s">
        <v>27</v>
      </c>
      <c r="G641" s="1">
        <v>540</v>
      </c>
      <c r="H641" s="1">
        <v>6664</v>
      </c>
      <c r="I641" s="1">
        <v>555.4</v>
      </c>
      <c r="J641" s="1">
        <v>6745</v>
      </c>
      <c r="K641" s="1">
        <v>81</v>
      </c>
      <c r="P641" s="9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55.2" x14ac:dyDescent="0.3">
      <c r="A642" s="98">
        <v>641</v>
      </c>
      <c r="B642" s="1">
        <v>71</v>
      </c>
      <c r="C642" s="1" t="s">
        <v>433</v>
      </c>
      <c r="D642" s="1" t="s">
        <v>508</v>
      </c>
      <c r="E642" s="1">
        <v>2502</v>
      </c>
      <c r="F642" s="1" t="s">
        <v>122</v>
      </c>
      <c r="G642" s="1">
        <v>2502</v>
      </c>
      <c r="H642" s="1">
        <v>6664</v>
      </c>
      <c r="I642" s="1">
        <v>569.4</v>
      </c>
      <c r="J642" s="1">
        <v>6764</v>
      </c>
      <c r="K642" s="1">
        <v>100</v>
      </c>
      <c r="P642" s="9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7.6" x14ac:dyDescent="0.3">
      <c r="A643" s="98">
        <v>642</v>
      </c>
      <c r="B643" s="1">
        <v>71</v>
      </c>
      <c r="C643" s="1" t="s">
        <v>433</v>
      </c>
      <c r="D643" s="1" t="s">
        <v>508</v>
      </c>
      <c r="E643" s="1">
        <v>2682</v>
      </c>
      <c r="F643" s="1" t="s">
        <v>116</v>
      </c>
      <c r="G643" s="1">
        <v>2682</v>
      </c>
      <c r="H643" s="1">
        <v>6664</v>
      </c>
      <c r="I643" s="1">
        <v>287.3</v>
      </c>
      <c r="J643" s="1">
        <v>6664</v>
      </c>
      <c r="K643" s="1">
        <v>0</v>
      </c>
      <c r="P643" s="9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7.6" x14ac:dyDescent="0.3">
      <c r="A644" s="98">
        <v>643</v>
      </c>
      <c r="B644" s="1">
        <v>71</v>
      </c>
      <c r="C644" s="1" t="s">
        <v>433</v>
      </c>
      <c r="D644" s="1" t="s">
        <v>508</v>
      </c>
      <c r="E644" s="1">
        <v>3582</v>
      </c>
      <c r="F644" s="1" t="s">
        <v>99</v>
      </c>
      <c r="G644" s="1">
        <v>1968</v>
      </c>
      <c r="H644" s="1">
        <v>6664</v>
      </c>
      <c r="I644" s="1">
        <v>554.29999999999995</v>
      </c>
      <c r="J644" s="1">
        <v>6748</v>
      </c>
      <c r="K644" s="1">
        <v>84</v>
      </c>
      <c r="P644" s="9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7.6" x14ac:dyDescent="0.3">
      <c r="A645" s="98">
        <v>644</v>
      </c>
      <c r="B645" s="1">
        <v>71</v>
      </c>
      <c r="C645" s="1" t="s">
        <v>433</v>
      </c>
      <c r="D645" s="1" t="s">
        <v>508</v>
      </c>
      <c r="E645" s="1">
        <v>4104</v>
      </c>
      <c r="F645" s="1" t="s">
        <v>181</v>
      </c>
      <c r="G645" s="1">
        <v>4104</v>
      </c>
      <c r="H645" s="1">
        <v>6664</v>
      </c>
      <c r="I645" s="1">
        <v>5435.2</v>
      </c>
      <c r="J645" s="1">
        <v>6705</v>
      </c>
      <c r="K645" s="1">
        <v>41</v>
      </c>
      <c r="P645" s="9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7.6" x14ac:dyDescent="0.3">
      <c r="A646" s="98">
        <v>645</v>
      </c>
      <c r="B646" s="1">
        <v>71</v>
      </c>
      <c r="C646" s="1" t="s">
        <v>433</v>
      </c>
      <c r="D646" s="1" t="s">
        <v>508</v>
      </c>
      <c r="E646" s="1">
        <v>6985</v>
      </c>
      <c r="F646" s="1" t="s">
        <v>322</v>
      </c>
      <c r="G646" s="1">
        <v>6985</v>
      </c>
      <c r="H646" s="1">
        <v>6664</v>
      </c>
      <c r="I646" s="1">
        <v>874.6</v>
      </c>
      <c r="J646" s="1">
        <v>6671</v>
      </c>
      <c r="K646" s="1">
        <v>7</v>
      </c>
      <c r="P646" s="9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7.6" x14ac:dyDescent="0.3">
      <c r="A647" s="98">
        <v>646</v>
      </c>
      <c r="B647" s="1">
        <v>62</v>
      </c>
      <c r="C647" s="1" t="s">
        <v>530</v>
      </c>
      <c r="D647" s="1" t="s">
        <v>508</v>
      </c>
      <c r="E647" s="1">
        <v>1044</v>
      </c>
      <c r="F647" s="1" t="s">
        <v>51</v>
      </c>
      <c r="G647" s="1">
        <v>1044</v>
      </c>
      <c r="H647" s="1">
        <v>6664</v>
      </c>
      <c r="I647" s="1">
        <v>5146.8</v>
      </c>
      <c r="J647" s="1">
        <v>6671</v>
      </c>
      <c r="K647" s="1">
        <v>7</v>
      </c>
      <c r="P647" s="9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7.6" x14ac:dyDescent="0.3">
      <c r="A648" s="98">
        <v>647</v>
      </c>
      <c r="B648" s="1">
        <v>62</v>
      </c>
      <c r="C648" s="1" t="s">
        <v>530</v>
      </c>
      <c r="D648" s="1" t="s">
        <v>508</v>
      </c>
      <c r="E648" s="1">
        <v>6795</v>
      </c>
      <c r="F648" s="1" t="s">
        <v>305</v>
      </c>
      <c r="G648" s="1">
        <v>6795</v>
      </c>
      <c r="H648" s="1">
        <v>6664</v>
      </c>
      <c r="I648" s="1">
        <v>10834.9</v>
      </c>
      <c r="J648" s="1">
        <v>6664</v>
      </c>
      <c r="K648" s="1">
        <v>0</v>
      </c>
      <c r="P648" s="9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7.6" x14ac:dyDescent="0.3">
      <c r="A649" s="98">
        <v>648</v>
      </c>
      <c r="B649" s="1">
        <v>66</v>
      </c>
      <c r="C649" s="1" t="s">
        <v>434</v>
      </c>
      <c r="D649" s="1" t="s">
        <v>508</v>
      </c>
      <c r="E649" s="1">
        <v>1053</v>
      </c>
      <c r="F649" s="1" t="s">
        <v>52</v>
      </c>
      <c r="G649" s="1">
        <v>1053</v>
      </c>
      <c r="H649" s="1">
        <v>6664</v>
      </c>
      <c r="I649" s="1">
        <v>17091.7</v>
      </c>
      <c r="J649" s="1">
        <v>6664</v>
      </c>
      <c r="K649" s="1">
        <v>0</v>
      </c>
      <c r="P649" s="9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7.6" x14ac:dyDescent="0.3">
      <c r="A650" s="98">
        <v>649</v>
      </c>
      <c r="B650" s="1">
        <v>66</v>
      </c>
      <c r="C650" s="1" t="s">
        <v>434</v>
      </c>
      <c r="D650" s="1" t="s">
        <v>508</v>
      </c>
      <c r="E650" s="1">
        <v>3715</v>
      </c>
      <c r="F650" s="1" t="s">
        <v>165</v>
      </c>
      <c r="G650" s="1">
        <v>3715</v>
      </c>
      <c r="H650" s="1">
        <v>6664</v>
      </c>
      <c r="I650" s="1">
        <v>7312.5</v>
      </c>
      <c r="J650" s="1">
        <v>6665</v>
      </c>
      <c r="K650" s="1">
        <v>1</v>
      </c>
      <c r="P650" s="9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41.4" x14ac:dyDescent="0.3">
      <c r="A651" s="98">
        <v>650</v>
      </c>
      <c r="B651" s="1">
        <v>53</v>
      </c>
      <c r="C651" s="1" t="s">
        <v>435</v>
      </c>
      <c r="D651" s="1" t="s">
        <v>508</v>
      </c>
      <c r="E651" s="1">
        <v>4131</v>
      </c>
      <c r="F651" s="1" t="s">
        <v>183</v>
      </c>
      <c r="G651" s="1">
        <v>4131</v>
      </c>
      <c r="H651" s="1">
        <v>6664</v>
      </c>
      <c r="I651" s="1">
        <v>3742</v>
      </c>
      <c r="J651" s="1">
        <v>6736</v>
      </c>
      <c r="K651" s="1">
        <v>72</v>
      </c>
      <c r="P651" s="9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41.4" x14ac:dyDescent="0.3">
      <c r="A652" s="98">
        <v>651</v>
      </c>
      <c r="B652" s="1">
        <v>53</v>
      </c>
      <c r="C652" s="1" t="s">
        <v>435</v>
      </c>
      <c r="D652" s="1" t="s">
        <v>508</v>
      </c>
      <c r="E652" s="1">
        <v>4772</v>
      </c>
      <c r="F652" s="1" t="s">
        <v>60</v>
      </c>
      <c r="G652" s="1">
        <v>4772</v>
      </c>
      <c r="H652" s="1">
        <v>6664</v>
      </c>
      <c r="I652" s="1">
        <v>814.1</v>
      </c>
      <c r="J652" s="1">
        <v>6690</v>
      </c>
      <c r="K652" s="1">
        <v>26</v>
      </c>
      <c r="P652" s="9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41.4" x14ac:dyDescent="0.3">
      <c r="A653" s="98">
        <v>652</v>
      </c>
      <c r="B653" s="1">
        <v>53</v>
      </c>
      <c r="C653" s="1" t="s">
        <v>435</v>
      </c>
      <c r="D653" s="1" t="s">
        <v>508</v>
      </c>
      <c r="E653" s="1">
        <v>5922</v>
      </c>
      <c r="F653" s="1" t="s">
        <v>317</v>
      </c>
      <c r="G653" s="1">
        <v>5922</v>
      </c>
      <c r="H653" s="1">
        <v>6664</v>
      </c>
      <c r="I653" s="1">
        <v>703.1</v>
      </c>
      <c r="J653" s="1">
        <v>6720</v>
      </c>
      <c r="K653" s="1">
        <v>56</v>
      </c>
      <c r="P653" s="9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7.6" x14ac:dyDescent="0.3">
      <c r="A654" s="98">
        <v>653</v>
      </c>
      <c r="B654" s="1">
        <v>44</v>
      </c>
      <c r="C654" s="1" t="s">
        <v>436</v>
      </c>
      <c r="D654" s="1" t="s">
        <v>509</v>
      </c>
      <c r="E654" s="1">
        <v>6615</v>
      </c>
      <c r="F654" s="1" t="s">
        <v>298</v>
      </c>
      <c r="G654" s="1">
        <v>6615</v>
      </c>
      <c r="H654" s="1">
        <v>6664</v>
      </c>
      <c r="I654" s="1">
        <v>621.6</v>
      </c>
      <c r="J654" s="1">
        <v>6664</v>
      </c>
      <c r="K654" s="1">
        <v>0</v>
      </c>
      <c r="P654" s="9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7.6" x14ac:dyDescent="0.3">
      <c r="A655" s="98">
        <v>654</v>
      </c>
      <c r="B655" s="1">
        <v>44</v>
      </c>
      <c r="C655" s="1" t="s">
        <v>436</v>
      </c>
      <c r="D655" s="1" t="s">
        <v>509</v>
      </c>
      <c r="E655" s="1">
        <v>6822</v>
      </c>
      <c r="F655" s="1" t="s">
        <v>306</v>
      </c>
      <c r="G655" s="1">
        <v>6822</v>
      </c>
      <c r="H655" s="1">
        <v>6664</v>
      </c>
      <c r="I655" s="1">
        <v>10027.4</v>
      </c>
      <c r="J655" s="1">
        <v>6664</v>
      </c>
      <c r="K655" s="1">
        <v>0</v>
      </c>
      <c r="P655" s="9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7.6" x14ac:dyDescent="0.3">
      <c r="A656" s="98">
        <v>655</v>
      </c>
      <c r="B656" s="1">
        <v>70</v>
      </c>
      <c r="C656" s="1" t="s">
        <v>437</v>
      </c>
      <c r="D656" s="1" t="s">
        <v>508</v>
      </c>
      <c r="E656" s="1">
        <v>1053</v>
      </c>
      <c r="F656" s="1" t="s">
        <v>52</v>
      </c>
      <c r="G656" s="1">
        <v>1053</v>
      </c>
      <c r="H656" s="1">
        <v>6664</v>
      </c>
      <c r="I656" s="1">
        <v>17091.7</v>
      </c>
      <c r="J656" s="1">
        <v>6664</v>
      </c>
      <c r="K656" s="1">
        <v>0</v>
      </c>
      <c r="P656" s="9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7.6" x14ac:dyDescent="0.3">
      <c r="A657" s="98">
        <v>656</v>
      </c>
      <c r="B657" s="1">
        <v>93</v>
      </c>
      <c r="C657" s="1" t="s">
        <v>438</v>
      </c>
      <c r="D657" s="1" t="s">
        <v>508</v>
      </c>
      <c r="E657" s="1">
        <v>621</v>
      </c>
      <c r="F657" s="1" t="s">
        <v>37</v>
      </c>
      <c r="G657" s="1">
        <v>621</v>
      </c>
      <c r="H657" s="1">
        <v>6664</v>
      </c>
      <c r="I657" s="1">
        <v>4134.1000000000004</v>
      </c>
      <c r="J657" s="1">
        <v>6738</v>
      </c>
      <c r="K657" s="1">
        <v>74</v>
      </c>
      <c r="P657" s="9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7.6" x14ac:dyDescent="0.3">
      <c r="A658" s="98">
        <v>657</v>
      </c>
      <c r="B658" s="1">
        <v>93</v>
      </c>
      <c r="C658" s="1" t="s">
        <v>438</v>
      </c>
      <c r="D658" s="1" t="s">
        <v>508</v>
      </c>
      <c r="E658" s="1">
        <v>1611</v>
      </c>
      <c r="F658" s="1" t="s">
        <v>84</v>
      </c>
      <c r="G658" s="1">
        <v>1611</v>
      </c>
      <c r="H658" s="1">
        <v>6664</v>
      </c>
      <c r="I658" s="1">
        <v>15490</v>
      </c>
      <c r="J658" s="1">
        <v>6664</v>
      </c>
      <c r="K658" s="1">
        <v>0</v>
      </c>
      <c r="P658" s="9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7.6" x14ac:dyDescent="0.3">
      <c r="A659" s="98">
        <v>658</v>
      </c>
      <c r="B659" s="1">
        <v>54</v>
      </c>
      <c r="C659" s="1" t="s">
        <v>439</v>
      </c>
      <c r="D659" s="1" t="s">
        <v>509</v>
      </c>
      <c r="E659" s="1">
        <v>9</v>
      </c>
      <c r="F659" s="1" t="s">
        <v>7</v>
      </c>
      <c r="G659" s="1">
        <v>9</v>
      </c>
      <c r="H659" s="1">
        <v>6664</v>
      </c>
      <c r="I659" s="1">
        <v>622.70000000000005</v>
      </c>
      <c r="J659" s="1">
        <v>6774</v>
      </c>
      <c r="K659" s="1">
        <v>110</v>
      </c>
      <c r="P659" s="9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7.6" x14ac:dyDescent="0.3">
      <c r="A660" s="98">
        <v>659</v>
      </c>
      <c r="B660" s="1">
        <v>54</v>
      </c>
      <c r="C660" s="1" t="s">
        <v>439</v>
      </c>
      <c r="D660" s="1" t="s">
        <v>509</v>
      </c>
      <c r="E660" s="1">
        <v>108</v>
      </c>
      <c r="F660" s="1" t="s">
        <v>14</v>
      </c>
      <c r="G660" s="1">
        <v>108</v>
      </c>
      <c r="H660" s="1">
        <v>6664</v>
      </c>
      <c r="I660" s="1">
        <v>281.5</v>
      </c>
      <c r="J660" s="1">
        <v>6664</v>
      </c>
      <c r="K660" s="1">
        <v>0</v>
      </c>
      <c r="P660" s="9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7.6" x14ac:dyDescent="0.3">
      <c r="A661" s="98">
        <v>660</v>
      </c>
      <c r="B661" s="1">
        <v>54</v>
      </c>
      <c r="C661" s="1" t="s">
        <v>439</v>
      </c>
      <c r="D661" s="1" t="s">
        <v>509</v>
      </c>
      <c r="E661" s="1">
        <v>153</v>
      </c>
      <c r="F661" s="1" t="s">
        <v>207</v>
      </c>
      <c r="G661" s="1">
        <v>153</v>
      </c>
      <c r="H661" s="1">
        <v>6664</v>
      </c>
      <c r="I661" s="1">
        <v>592</v>
      </c>
      <c r="J661" s="1">
        <v>6751</v>
      </c>
      <c r="K661" s="1">
        <v>87</v>
      </c>
      <c r="P661" s="9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55.2" x14ac:dyDescent="0.3">
      <c r="A662" s="98">
        <v>661</v>
      </c>
      <c r="B662" s="1">
        <v>54</v>
      </c>
      <c r="C662" s="1" t="s">
        <v>439</v>
      </c>
      <c r="D662" s="1" t="s">
        <v>509</v>
      </c>
      <c r="E662" s="1">
        <v>279</v>
      </c>
      <c r="F662" s="1" t="s">
        <v>22</v>
      </c>
      <c r="G662" s="1">
        <v>279</v>
      </c>
      <c r="H662" s="1">
        <v>6664</v>
      </c>
      <c r="I662" s="1">
        <v>847.2</v>
      </c>
      <c r="J662" s="1">
        <v>6664</v>
      </c>
      <c r="K662" s="1">
        <v>0</v>
      </c>
      <c r="P662" s="9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7.6" x14ac:dyDescent="0.3">
      <c r="A663" s="98">
        <v>662</v>
      </c>
      <c r="B663" s="1">
        <v>54</v>
      </c>
      <c r="C663" s="1" t="s">
        <v>439</v>
      </c>
      <c r="D663" s="1" t="s">
        <v>509</v>
      </c>
      <c r="E663" s="1">
        <v>594</v>
      </c>
      <c r="F663" s="1" t="s">
        <v>34</v>
      </c>
      <c r="G663" s="1">
        <v>594</v>
      </c>
      <c r="H663" s="1">
        <v>6664</v>
      </c>
      <c r="I663" s="1">
        <v>812.2</v>
      </c>
      <c r="J663" s="1">
        <v>6669</v>
      </c>
      <c r="K663" s="1">
        <v>5</v>
      </c>
      <c r="P663" s="9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7.6" x14ac:dyDescent="0.3">
      <c r="A664" s="98">
        <v>663</v>
      </c>
      <c r="B664" s="1">
        <v>54</v>
      </c>
      <c r="C664" s="1" t="s">
        <v>439</v>
      </c>
      <c r="D664" s="1" t="s">
        <v>509</v>
      </c>
      <c r="E664" s="1">
        <v>916</v>
      </c>
      <c r="F664" s="1" t="s">
        <v>44</v>
      </c>
      <c r="G664" s="1">
        <v>916</v>
      </c>
      <c r="H664" s="1">
        <v>6664</v>
      </c>
      <c r="I664" s="1">
        <v>261.2</v>
      </c>
      <c r="J664" s="1">
        <v>6834</v>
      </c>
      <c r="K664" s="1">
        <v>170</v>
      </c>
      <c r="P664" s="9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41.4" x14ac:dyDescent="0.3">
      <c r="A665" s="98">
        <v>664</v>
      </c>
      <c r="B665" s="1">
        <v>54</v>
      </c>
      <c r="C665" s="1" t="s">
        <v>439</v>
      </c>
      <c r="D665" s="1" t="s">
        <v>509</v>
      </c>
      <c r="E665" s="1">
        <v>1206</v>
      </c>
      <c r="F665" s="1" t="s">
        <v>66</v>
      </c>
      <c r="G665" s="1">
        <v>1206</v>
      </c>
      <c r="H665" s="1">
        <v>6664</v>
      </c>
      <c r="I665" s="1">
        <v>966.7</v>
      </c>
      <c r="J665" s="1">
        <v>6699</v>
      </c>
      <c r="K665" s="1">
        <v>35</v>
      </c>
      <c r="P665" s="9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7.6" x14ac:dyDescent="0.3">
      <c r="A666" s="98">
        <v>665</v>
      </c>
      <c r="B666" s="1">
        <v>54</v>
      </c>
      <c r="C666" s="1" t="s">
        <v>439</v>
      </c>
      <c r="D666" s="1" t="s">
        <v>509</v>
      </c>
      <c r="E666" s="1">
        <v>1215</v>
      </c>
      <c r="F666" s="1" t="s">
        <v>68</v>
      </c>
      <c r="G666" s="1">
        <v>1215</v>
      </c>
      <c r="H666" s="1">
        <v>6664</v>
      </c>
      <c r="I666" s="1">
        <v>326</v>
      </c>
      <c r="J666" s="1">
        <v>6664</v>
      </c>
      <c r="K666" s="1">
        <v>0</v>
      </c>
      <c r="P666" s="9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7.6" x14ac:dyDescent="0.3">
      <c r="A667" s="98">
        <v>666</v>
      </c>
      <c r="B667" s="1">
        <v>54</v>
      </c>
      <c r="C667" s="1" t="s">
        <v>439</v>
      </c>
      <c r="D667" s="1" t="s">
        <v>509</v>
      </c>
      <c r="E667" s="1">
        <v>1233</v>
      </c>
      <c r="F667" s="1" t="s">
        <v>72</v>
      </c>
      <c r="G667" s="1">
        <v>1233</v>
      </c>
      <c r="H667" s="1">
        <v>6664</v>
      </c>
      <c r="I667" s="1">
        <v>1219.8</v>
      </c>
      <c r="J667" s="1">
        <v>6664</v>
      </c>
      <c r="K667" s="1">
        <v>0</v>
      </c>
      <c r="P667" s="9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7.6" x14ac:dyDescent="0.3">
      <c r="A668" s="98">
        <v>667</v>
      </c>
      <c r="B668" s="1">
        <v>54</v>
      </c>
      <c r="C668" s="1" t="s">
        <v>439</v>
      </c>
      <c r="D668" s="1" t="s">
        <v>509</v>
      </c>
      <c r="E668" s="1">
        <v>2295</v>
      </c>
      <c r="F668" s="1" t="s">
        <v>112</v>
      </c>
      <c r="G668" s="1">
        <v>2295</v>
      </c>
      <c r="H668" s="1">
        <v>6664</v>
      </c>
      <c r="I668" s="1">
        <v>1105.3</v>
      </c>
      <c r="J668" s="1">
        <v>6671</v>
      </c>
      <c r="K668" s="1">
        <v>7</v>
      </c>
      <c r="P668" s="9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41.4" x14ac:dyDescent="0.3">
      <c r="A669" s="98">
        <v>668</v>
      </c>
      <c r="B669" s="1">
        <v>54</v>
      </c>
      <c r="C669" s="1" t="s">
        <v>439</v>
      </c>
      <c r="D669" s="1" t="s">
        <v>509</v>
      </c>
      <c r="E669" s="1">
        <v>2403</v>
      </c>
      <c r="F669" s="1" t="s">
        <v>118</v>
      </c>
      <c r="G669" s="1">
        <v>2403</v>
      </c>
      <c r="H669" s="1">
        <v>6664</v>
      </c>
      <c r="I669" s="1">
        <v>879.2</v>
      </c>
      <c r="J669" s="1">
        <v>6691</v>
      </c>
      <c r="K669" s="1">
        <v>27</v>
      </c>
      <c r="P669" s="9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41.4" x14ac:dyDescent="0.3">
      <c r="A670" s="98">
        <v>669</v>
      </c>
      <c r="B670" s="1">
        <v>54</v>
      </c>
      <c r="C670" s="1" t="s">
        <v>439</v>
      </c>
      <c r="D670" s="1" t="s">
        <v>509</v>
      </c>
      <c r="E670" s="1">
        <v>2781</v>
      </c>
      <c r="F670" s="1" t="s">
        <v>133</v>
      </c>
      <c r="G670" s="1">
        <v>2781</v>
      </c>
      <c r="H670" s="1">
        <v>6664</v>
      </c>
      <c r="I670" s="1">
        <v>1192.3</v>
      </c>
      <c r="J670" s="1">
        <v>6664</v>
      </c>
      <c r="K670" s="1">
        <v>0</v>
      </c>
      <c r="P670" s="9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7.6" x14ac:dyDescent="0.3">
      <c r="A671" s="98">
        <v>670</v>
      </c>
      <c r="B671" s="1">
        <v>54</v>
      </c>
      <c r="C671" s="1" t="s">
        <v>439</v>
      </c>
      <c r="D671" s="1" t="s">
        <v>509</v>
      </c>
      <c r="E671" s="1">
        <v>3150</v>
      </c>
      <c r="F671" s="1" t="s">
        <v>149</v>
      </c>
      <c r="G671" s="1">
        <v>3150</v>
      </c>
      <c r="H671" s="1">
        <v>6664</v>
      </c>
      <c r="I671" s="1">
        <v>1079.3</v>
      </c>
      <c r="J671" s="1">
        <v>6669</v>
      </c>
      <c r="K671" s="1">
        <v>5</v>
      </c>
      <c r="P671" s="9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7.6" x14ac:dyDescent="0.3">
      <c r="A672" s="98">
        <v>671</v>
      </c>
      <c r="B672" s="1">
        <v>54</v>
      </c>
      <c r="C672" s="1" t="s">
        <v>439</v>
      </c>
      <c r="D672" s="1" t="s">
        <v>509</v>
      </c>
      <c r="E672" s="1">
        <v>4131</v>
      </c>
      <c r="F672" s="1" t="s">
        <v>183</v>
      </c>
      <c r="G672" s="1">
        <v>4131</v>
      </c>
      <c r="H672" s="1">
        <v>6664</v>
      </c>
      <c r="I672" s="1">
        <v>3742</v>
      </c>
      <c r="J672" s="1">
        <v>6736</v>
      </c>
      <c r="K672" s="1">
        <v>72</v>
      </c>
      <c r="P672" s="9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41.4" x14ac:dyDescent="0.3">
      <c r="A673" s="98">
        <v>672</v>
      </c>
      <c r="B673" s="1">
        <v>54</v>
      </c>
      <c r="C673" s="1" t="s">
        <v>439</v>
      </c>
      <c r="D673" s="1" t="s">
        <v>509</v>
      </c>
      <c r="E673" s="1">
        <v>4599</v>
      </c>
      <c r="F673" s="1" t="s">
        <v>200</v>
      </c>
      <c r="G673" s="1">
        <v>4599</v>
      </c>
      <c r="H673" s="1">
        <v>6664</v>
      </c>
      <c r="I673" s="1">
        <v>623.29999999999995</v>
      </c>
      <c r="J673" s="1">
        <v>6776</v>
      </c>
      <c r="K673" s="1">
        <v>112</v>
      </c>
      <c r="P673" s="9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7.6" x14ac:dyDescent="0.3">
      <c r="A674" s="98">
        <v>673</v>
      </c>
      <c r="B674" s="1">
        <v>54</v>
      </c>
      <c r="C674" s="1" t="s">
        <v>439</v>
      </c>
      <c r="D674" s="1" t="s">
        <v>509</v>
      </c>
      <c r="E674" s="1">
        <v>4772</v>
      </c>
      <c r="F674" s="1" t="s">
        <v>60</v>
      </c>
      <c r="G674" s="1">
        <v>4772</v>
      </c>
      <c r="H674" s="1">
        <v>6664</v>
      </c>
      <c r="I674" s="1">
        <v>814.1</v>
      </c>
      <c r="J674" s="1">
        <v>6690</v>
      </c>
      <c r="K674" s="1">
        <v>26</v>
      </c>
      <c r="P674" s="9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41.4" x14ac:dyDescent="0.3">
      <c r="A675" s="98">
        <v>674</v>
      </c>
      <c r="B675" s="1">
        <v>54</v>
      </c>
      <c r="C675" s="1" t="s">
        <v>439</v>
      </c>
      <c r="D675" s="1" t="s">
        <v>509</v>
      </c>
      <c r="E675" s="1">
        <v>5922</v>
      </c>
      <c r="F675" s="1" t="s">
        <v>317</v>
      </c>
      <c r="G675" s="1">
        <v>5922</v>
      </c>
      <c r="H675" s="1">
        <v>6664</v>
      </c>
      <c r="I675" s="1">
        <v>703.1</v>
      </c>
      <c r="J675" s="1">
        <v>6720</v>
      </c>
      <c r="K675" s="1">
        <v>56</v>
      </c>
      <c r="P675" s="9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41.4" x14ac:dyDescent="0.3">
      <c r="A676" s="98">
        <v>675</v>
      </c>
      <c r="B676" s="1">
        <v>54</v>
      </c>
      <c r="C676" s="1" t="s">
        <v>439</v>
      </c>
      <c r="D676" s="1" t="s">
        <v>509</v>
      </c>
      <c r="E676" s="1">
        <v>6840</v>
      </c>
      <c r="F676" s="1" t="s">
        <v>307</v>
      </c>
      <c r="G676" s="1">
        <v>6840</v>
      </c>
      <c r="H676" s="1">
        <v>6664</v>
      </c>
      <c r="I676" s="1">
        <v>2025.4</v>
      </c>
      <c r="J676" s="1">
        <v>6664</v>
      </c>
      <c r="K676" s="1">
        <v>0</v>
      </c>
      <c r="P676" s="9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55.2" x14ac:dyDescent="0.3">
      <c r="A677" s="98">
        <v>676</v>
      </c>
      <c r="B677" s="1">
        <v>79</v>
      </c>
      <c r="C677" s="1" t="s">
        <v>440</v>
      </c>
      <c r="D677" s="1" t="s">
        <v>509</v>
      </c>
      <c r="E677" s="1">
        <v>657</v>
      </c>
      <c r="F677" s="1" t="s">
        <v>502</v>
      </c>
      <c r="G677" s="1">
        <v>657</v>
      </c>
      <c r="H677" s="1">
        <v>6664</v>
      </c>
      <c r="I677" s="1">
        <v>886.9</v>
      </c>
      <c r="J677" s="1">
        <v>6664</v>
      </c>
      <c r="K677" s="1">
        <v>0</v>
      </c>
      <c r="P677" s="9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41.4" x14ac:dyDescent="0.3">
      <c r="A678" s="98">
        <v>677</v>
      </c>
      <c r="B678" s="1">
        <v>79</v>
      </c>
      <c r="C678" s="1" t="s">
        <v>440</v>
      </c>
      <c r="D678" s="1" t="s">
        <v>509</v>
      </c>
      <c r="E678" s="1">
        <v>3375</v>
      </c>
      <c r="F678" s="1" t="s">
        <v>157</v>
      </c>
      <c r="G678" s="1">
        <v>3375</v>
      </c>
      <c r="H678" s="1">
        <v>6664</v>
      </c>
      <c r="I678" s="1">
        <v>1744.8</v>
      </c>
      <c r="J678" s="1">
        <v>6664</v>
      </c>
      <c r="K678" s="1">
        <v>0</v>
      </c>
      <c r="P678" s="9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41.4" x14ac:dyDescent="0.3">
      <c r="A679" s="98">
        <v>678</v>
      </c>
      <c r="B679" s="1">
        <v>79</v>
      </c>
      <c r="C679" s="1" t="s">
        <v>440</v>
      </c>
      <c r="D679" s="1" t="s">
        <v>509</v>
      </c>
      <c r="E679" s="1">
        <v>3906</v>
      </c>
      <c r="F679" s="1" t="s">
        <v>171</v>
      </c>
      <c r="G679" s="1">
        <v>3906</v>
      </c>
      <c r="H679" s="1">
        <v>6664</v>
      </c>
      <c r="I679" s="1">
        <v>452.4</v>
      </c>
      <c r="J679" s="1">
        <v>6664</v>
      </c>
      <c r="K679" s="1">
        <v>0</v>
      </c>
      <c r="P679" s="9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41.4" x14ac:dyDescent="0.3">
      <c r="A680" s="98">
        <v>679</v>
      </c>
      <c r="B680" s="1">
        <v>79</v>
      </c>
      <c r="C680" s="1" t="s">
        <v>440</v>
      </c>
      <c r="D680" s="1" t="s">
        <v>509</v>
      </c>
      <c r="E680" s="1">
        <v>4776</v>
      </c>
      <c r="F680" s="1" t="s">
        <v>213</v>
      </c>
      <c r="G680" s="1">
        <v>4776</v>
      </c>
      <c r="H680" s="1">
        <v>6664</v>
      </c>
      <c r="I680" s="1">
        <v>509.5</v>
      </c>
      <c r="J680" s="1">
        <v>6831</v>
      </c>
      <c r="K680" s="1">
        <v>167</v>
      </c>
      <c r="P680" s="9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41.4" x14ac:dyDescent="0.3">
      <c r="A681" s="98">
        <v>680</v>
      </c>
      <c r="B681" s="1">
        <v>79</v>
      </c>
      <c r="C681" s="1" t="s">
        <v>440</v>
      </c>
      <c r="D681" s="1" t="s">
        <v>509</v>
      </c>
      <c r="E681" s="1">
        <v>5013</v>
      </c>
      <c r="F681" s="1" t="s">
        <v>230</v>
      </c>
      <c r="G681" s="1">
        <v>5013</v>
      </c>
      <c r="H681" s="1">
        <v>6664</v>
      </c>
      <c r="I681" s="1">
        <v>2365.1999999999998</v>
      </c>
      <c r="J681" s="1">
        <v>6664</v>
      </c>
      <c r="K681" s="1">
        <v>0</v>
      </c>
      <c r="P681" s="9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41.4" x14ac:dyDescent="0.3">
      <c r="A682" s="98">
        <v>681</v>
      </c>
      <c r="B682" s="1">
        <v>79</v>
      </c>
      <c r="C682" s="1" t="s">
        <v>440</v>
      </c>
      <c r="D682" s="1" t="s">
        <v>509</v>
      </c>
      <c r="E682" s="1">
        <v>5166</v>
      </c>
      <c r="F682" s="1" t="s">
        <v>236</v>
      </c>
      <c r="G682" s="1">
        <v>5166</v>
      </c>
      <c r="H682" s="1">
        <v>6664</v>
      </c>
      <c r="I682" s="1">
        <v>2157.6</v>
      </c>
      <c r="J682" s="1">
        <v>6664</v>
      </c>
      <c r="K682" s="1">
        <v>0</v>
      </c>
      <c r="P682" s="9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41.4" x14ac:dyDescent="0.3">
      <c r="A683" s="98">
        <v>682</v>
      </c>
      <c r="B683" s="1">
        <v>79</v>
      </c>
      <c r="C683" s="1" t="s">
        <v>440</v>
      </c>
      <c r="D683" s="1" t="s">
        <v>509</v>
      </c>
      <c r="E683" s="1">
        <v>6512</v>
      </c>
      <c r="F683" s="1" t="s">
        <v>290</v>
      </c>
      <c r="G683" s="1">
        <v>6512</v>
      </c>
      <c r="H683" s="1">
        <v>6664</v>
      </c>
      <c r="I683" s="1">
        <v>348.5</v>
      </c>
      <c r="J683" s="1">
        <v>6714</v>
      </c>
      <c r="K683" s="1">
        <v>50</v>
      </c>
      <c r="P683" s="9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41.4" x14ac:dyDescent="0.3">
      <c r="A684" s="98">
        <v>683</v>
      </c>
      <c r="B684" s="1">
        <v>19</v>
      </c>
      <c r="C684" s="1" t="s">
        <v>441</v>
      </c>
      <c r="D684" s="1" t="s">
        <v>509</v>
      </c>
      <c r="E684" s="1">
        <v>27</v>
      </c>
      <c r="F684" s="1" t="s">
        <v>9</v>
      </c>
      <c r="G684" s="1">
        <v>27</v>
      </c>
      <c r="H684" s="1">
        <v>6664</v>
      </c>
      <c r="I684" s="1">
        <v>1655.1</v>
      </c>
      <c r="J684" s="1">
        <v>6684</v>
      </c>
      <c r="K684" s="1">
        <v>20</v>
      </c>
      <c r="P684" s="9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7.6" x14ac:dyDescent="0.3">
      <c r="A685" s="98">
        <v>684</v>
      </c>
      <c r="B685" s="1">
        <v>19</v>
      </c>
      <c r="C685" s="1" t="s">
        <v>441</v>
      </c>
      <c r="D685" s="1" t="s">
        <v>509</v>
      </c>
      <c r="E685" s="1">
        <v>261</v>
      </c>
      <c r="F685" s="1" t="s">
        <v>21</v>
      </c>
      <c r="G685" s="1">
        <v>261</v>
      </c>
      <c r="H685" s="1">
        <v>6664</v>
      </c>
      <c r="I685" s="1">
        <v>11193.3</v>
      </c>
      <c r="J685" s="1">
        <v>6664</v>
      </c>
      <c r="K685" s="1">
        <v>0</v>
      </c>
      <c r="P685" s="9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41.4" x14ac:dyDescent="0.3">
      <c r="A686" s="98">
        <v>685</v>
      </c>
      <c r="B686" s="1">
        <v>19</v>
      </c>
      <c r="C686" s="1" t="s">
        <v>441</v>
      </c>
      <c r="D686" s="1" t="s">
        <v>509</v>
      </c>
      <c r="E686" s="1">
        <v>1576</v>
      </c>
      <c r="F686" s="1" t="s">
        <v>82</v>
      </c>
      <c r="G686" s="1">
        <v>1576</v>
      </c>
      <c r="H686" s="1">
        <v>6664</v>
      </c>
      <c r="I686" s="1">
        <v>2690.2</v>
      </c>
      <c r="J686" s="1">
        <v>6664</v>
      </c>
      <c r="K686" s="1">
        <v>0</v>
      </c>
      <c r="P686" s="9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7.6" x14ac:dyDescent="0.3">
      <c r="A687" s="98">
        <v>686</v>
      </c>
      <c r="B687" s="1">
        <v>19</v>
      </c>
      <c r="C687" s="1" t="s">
        <v>441</v>
      </c>
      <c r="D687" s="1" t="s">
        <v>509</v>
      </c>
      <c r="E687" s="1">
        <v>1953</v>
      </c>
      <c r="F687" s="1" t="s">
        <v>97</v>
      </c>
      <c r="G687" s="1">
        <v>1953</v>
      </c>
      <c r="H687" s="1">
        <v>6664</v>
      </c>
      <c r="I687" s="1">
        <v>578.9</v>
      </c>
      <c r="J687" s="1">
        <v>6664</v>
      </c>
      <c r="K687" s="1">
        <v>0</v>
      </c>
      <c r="P687" s="9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7.6" x14ac:dyDescent="0.3">
      <c r="A688" s="98">
        <v>687</v>
      </c>
      <c r="B688" s="1">
        <v>19</v>
      </c>
      <c r="C688" s="1" t="s">
        <v>441</v>
      </c>
      <c r="D688" s="1" t="s">
        <v>509</v>
      </c>
      <c r="E688" s="1">
        <v>3231</v>
      </c>
      <c r="F688" s="1" t="s">
        <v>153</v>
      </c>
      <c r="G688" s="1">
        <v>3231</v>
      </c>
      <c r="H688" s="1">
        <v>6664</v>
      </c>
      <c r="I688" s="1">
        <v>6894.2</v>
      </c>
      <c r="J688" s="1">
        <v>6664</v>
      </c>
      <c r="K688" s="1">
        <v>0</v>
      </c>
      <c r="P688" s="9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7.6" x14ac:dyDescent="0.3">
      <c r="A689" s="98">
        <v>688</v>
      </c>
      <c r="B689" s="1">
        <v>19</v>
      </c>
      <c r="C689" s="1" t="s">
        <v>441</v>
      </c>
      <c r="D689" s="1" t="s">
        <v>509</v>
      </c>
      <c r="E689" s="1">
        <v>3942</v>
      </c>
      <c r="F689" s="1" t="s">
        <v>174</v>
      </c>
      <c r="G689" s="1">
        <v>3942</v>
      </c>
      <c r="H689" s="1">
        <v>6664</v>
      </c>
      <c r="I689" s="1">
        <v>672.5</v>
      </c>
      <c r="J689" s="1">
        <v>6664</v>
      </c>
      <c r="K689" s="1">
        <v>0</v>
      </c>
      <c r="P689" s="9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7.6" x14ac:dyDescent="0.3">
      <c r="A690" s="98">
        <v>689</v>
      </c>
      <c r="B690" s="1">
        <v>19</v>
      </c>
      <c r="C690" s="1" t="s">
        <v>441</v>
      </c>
      <c r="D690" s="1" t="s">
        <v>509</v>
      </c>
      <c r="E690" s="1">
        <v>4779</v>
      </c>
      <c r="F690" s="1" t="s">
        <v>214</v>
      </c>
      <c r="G690" s="1">
        <v>4779</v>
      </c>
      <c r="H690" s="1">
        <v>6664</v>
      </c>
      <c r="I690" s="1">
        <v>1565.3</v>
      </c>
      <c r="J690" s="1">
        <v>6664</v>
      </c>
      <c r="K690" s="1">
        <v>0</v>
      </c>
      <c r="P690" s="9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7.6" x14ac:dyDescent="0.3">
      <c r="A691" s="98">
        <v>690</v>
      </c>
      <c r="B691" s="1">
        <v>19</v>
      </c>
      <c r="C691" s="1" t="s">
        <v>441</v>
      </c>
      <c r="D691" s="1" t="s">
        <v>509</v>
      </c>
      <c r="E691" s="1">
        <v>5184</v>
      </c>
      <c r="F691" s="1" t="s">
        <v>237</v>
      </c>
      <c r="G691" s="1">
        <v>5184</v>
      </c>
      <c r="H691" s="1">
        <v>6664</v>
      </c>
      <c r="I691" s="1">
        <v>1834.8</v>
      </c>
      <c r="J691" s="1">
        <v>6665</v>
      </c>
      <c r="K691" s="1">
        <v>1</v>
      </c>
      <c r="P691" s="9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41.4" x14ac:dyDescent="0.3">
      <c r="A692" s="98">
        <v>691</v>
      </c>
      <c r="B692" s="1">
        <v>19</v>
      </c>
      <c r="C692" s="1" t="s">
        <v>441</v>
      </c>
      <c r="D692" s="1" t="s">
        <v>509</v>
      </c>
      <c r="E692" s="1">
        <v>6264</v>
      </c>
      <c r="F692" s="1" t="s">
        <v>314</v>
      </c>
      <c r="G692" s="1">
        <v>6264</v>
      </c>
      <c r="H692" s="1">
        <v>6664</v>
      </c>
      <c r="I692" s="1">
        <v>899</v>
      </c>
      <c r="J692" s="1">
        <v>6730</v>
      </c>
      <c r="K692" s="1">
        <v>66</v>
      </c>
      <c r="P692" s="9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7.6" x14ac:dyDescent="0.3">
      <c r="A693" s="98">
        <v>692</v>
      </c>
      <c r="B693" s="1">
        <v>19</v>
      </c>
      <c r="C693" s="1" t="s">
        <v>441</v>
      </c>
      <c r="D693" s="1" t="s">
        <v>509</v>
      </c>
      <c r="E693" s="1">
        <v>6615</v>
      </c>
      <c r="F693" s="1" t="s">
        <v>298</v>
      </c>
      <c r="G693" s="1">
        <v>6615</v>
      </c>
      <c r="H693" s="1">
        <v>6664</v>
      </c>
      <c r="I693" s="1">
        <v>621.6</v>
      </c>
      <c r="J693" s="1">
        <v>6664</v>
      </c>
      <c r="K693" s="1">
        <v>0</v>
      </c>
      <c r="P693" s="9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7.6" x14ac:dyDescent="0.3">
      <c r="A694" s="98">
        <v>693</v>
      </c>
      <c r="B694" s="1">
        <v>19</v>
      </c>
      <c r="C694" s="1" t="s">
        <v>441</v>
      </c>
      <c r="D694" s="1" t="s">
        <v>509</v>
      </c>
      <c r="E694" s="1">
        <v>6822</v>
      </c>
      <c r="F694" s="1" t="s">
        <v>306</v>
      </c>
      <c r="G694" s="1">
        <v>6822</v>
      </c>
      <c r="H694" s="1">
        <v>6664</v>
      </c>
      <c r="I694" s="1">
        <v>10027.4</v>
      </c>
      <c r="J694" s="1">
        <v>6664</v>
      </c>
      <c r="K694" s="1">
        <v>0</v>
      </c>
      <c r="P694" s="9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41.4" x14ac:dyDescent="0.3">
      <c r="A695" s="98">
        <v>694</v>
      </c>
      <c r="B695" s="1">
        <v>19</v>
      </c>
      <c r="C695" s="1" t="s">
        <v>441</v>
      </c>
      <c r="D695" s="1" t="s">
        <v>509</v>
      </c>
      <c r="E695" s="1">
        <v>6957</v>
      </c>
      <c r="F695" s="1" t="s">
        <v>316</v>
      </c>
      <c r="G695" s="1">
        <v>6957</v>
      </c>
      <c r="H695" s="1">
        <v>6664</v>
      </c>
      <c r="I695" s="1">
        <v>8968.9</v>
      </c>
      <c r="J695" s="1">
        <v>6664</v>
      </c>
      <c r="K695" s="1">
        <v>0</v>
      </c>
      <c r="P695" s="9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41.4" x14ac:dyDescent="0.3">
      <c r="A696" s="98">
        <v>695</v>
      </c>
      <c r="B696" s="1">
        <v>19</v>
      </c>
      <c r="C696" s="1" t="s">
        <v>441</v>
      </c>
      <c r="D696" s="1" t="s">
        <v>509</v>
      </c>
      <c r="E696" s="1">
        <v>7110</v>
      </c>
      <c r="F696" s="1" t="s">
        <v>334</v>
      </c>
      <c r="G696" s="1">
        <v>7110</v>
      </c>
      <c r="H696" s="1">
        <v>6664</v>
      </c>
      <c r="I696" s="1">
        <v>950.3</v>
      </c>
      <c r="J696" s="1">
        <v>6756</v>
      </c>
      <c r="K696" s="1">
        <v>92</v>
      </c>
      <c r="P696" s="9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41.4" x14ac:dyDescent="0.3">
      <c r="A697" s="98">
        <v>696</v>
      </c>
      <c r="B697" s="1">
        <v>45</v>
      </c>
      <c r="C697" s="1" t="s">
        <v>442</v>
      </c>
      <c r="D697" s="1" t="s">
        <v>508</v>
      </c>
      <c r="E697" s="1">
        <v>225</v>
      </c>
      <c r="F697" s="1" t="s">
        <v>18</v>
      </c>
      <c r="G697" s="1">
        <v>225</v>
      </c>
      <c r="H697" s="1">
        <v>6664</v>
      </c>
      <c r="I697" s="1">
        <v>4188</v>
      </c>
      <c r="J697" s="1">
        <v>6754</v>
      </c>
      <c r="K697" s="1">
        <v>90</v>
      </c>
      <c r="P697" s="9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41.4" x14ac:dyDescent="0.3">
      <c r="A698" s="98">
        <v>697</v>
      </c>
      <c r="B698" s="1">
        <v>45</v>
      </c>
      <c r="C698" s="1" t="s">
        <v>442</v>
      </c>
      <c r="D698" s="1" t="s">
        <v>508</v>
      </c>
      <c r="E698" s="1">
        <v>472</v>
      </c>
      <c r="F698" s="1" t="s">
        <v>28</v>
      </c>
      <c r="G698" s="1">
        <v>472</v>
      </c>
      <c r="H698" s="1">
        <v>6664</v>
      </c>
      <c r="I698" s="1">
        <v>1604</v>
      </c>
      <c r="J698" s="1">
        <v>6664</v>
      </c>
      <c r="K698" s="1">
        <v>0</v>
      </c>
      <c r="P698" s="9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41.4" x14ac:dyDescent="0.3">
      <c r="A699" s="98">
        <v>698</v>
      </c>
      <c r="B699" s="1">
        <v>45</v>
      </c>
      <c r="C699" s="1" t="s">
        <v>442</v>
      </c>
      <c r="D699" s="1" t="s">
        <v>508</v>
      </c>
      <c r="E699" s="1">
        <v>2466</v>
      </c>
      <c r="F699" s="1" t="s">
        <v>120</v>
      </c>
      <c r="G699" s="1">
        <v>2466</v>
      </c>
      <c r="H699" s="1">
        <v>6664</v>
      </c>
      <c r="I699" s="1">
        <v>1425.2</v>
      </c>
      <c r="J699" s="1">
        <v>6664</v>
      </c>
      <c r="K699" s="1">
        <v>0</v>
      </c>
      <c r="P699" s="9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41.4" x14ac:dyDescent="0.3">
      <c r="A700" s="98">
        <v>699</v>
      </c>
      <c r="B700" s="1">
        <v>45</v>
      </c>
      <c r="C700" s="1" t="s">
        <v>442</v>
      </c>
      <c r="D700" s="1" t="s">
        <v>508</v>
      </c>
      <c r="E700" s="1">
        <v>4617</v>
      </c>
      <c r="F700" s="1" t="s">
        <v>201</v>
      </c>
      <c r="G700" s="1">
        <v>4617</v>
      </c>
      <c r="H700" s="1">
        <v>6664</v>
      </c>
      <c r="I700" s="1">
        <v>1548.1</v>
      </c>
      <c r="J700" s="1">
        <v>6664</v>
      </c>
      <c r="K700" s="1">
        <v>0</v>
      </c>
      <c r="P700" s="9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41.4" x14ac:dyDescent="0.3">
      <c r="A701" s="98">
        <v>700</v>
      </c>
      <c r="B701" s="1">
        <v>45</v>
      </c>
      <c r="C701" s="1" t="s">
        <v>442</v>
      </c>
      <c r="D701" s="1" t="s">
        <v>508</v>
      </c>
      <c r="E701" s="1">
        <v>5643</v>
      </c>
      <c r="F701" s="1" t="s">
        <v>249</v>
      </c>
      <c r="G701" s="1">
        <v>5643</v>
      </c>
      <c r="H701" s="1">
        <v>6664</v>
      </c>
      <c r="I701" s="1">
        <v>1015.1</v>
      </c>
      <c r="J701" s="1">
        <v>6664</v>
      </c>
      <c r="K701" s="1">
        <v>0</v>
      </c>
      <c r="P701" s="9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41.4" x14ac:dyDescent="0.3">
      <c r="A702" s="98">
        <v>701</v>
      </c>
      <c r="B702" s="1">
        <v>45</v>
      </c>
      <c r="C702" s="1" t="s">
        <v>442</v>
      </c>
      <c r="D702" s="1" t="s">
        <v>508</v>
      </c>
      <c r="E702" s="1">
        <v>6561</v>
      </c>
      <c r="F702" s="1" t="s">
        <v>294</v>
      </c>
      <c r="G702" s="1">
        <v>6561</v>
      </c>
      <c r="H702" s="1">
        <v>6664</v>
      </c>
      <c r="I702" s="1">
        <v>361.5</v>
      </c>
      <c r="J702" s="1">
        <v>6664</v>
      </c>
      <c r="K702" s="1">
        <v>0</v>
      </c>
      <c r="P702" s="9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7.6" x14ac:dyDescent="0.3">
      <c r="A703" s="98">
        <v>702</v>
      </c>
      <c r="B703" s="1">
        <v>4</v>
      </c>
      <c r="C703" s="1" t="s">
        <v>531</v>
      </c>
      <c r="D703" s="1" t="s">
        <v>509</v>
      </c>
      <c r="E703" s="1">
        <v>747</v>
      </c>
      <c r="F703" s="1" t="s">
        <v>40</v>
      </c>
      <c r="G703" s="1">
        <v>747</v>
      </c>
      <c r="H703" s="1">
        <v>6664</v>
      </c>
      <c r="I703" s="1">
        <v>603.79999999999995</v>
      </c>
      <c r="J703" s="1">
        <v>6664</v>
      </c>
      <c r="K703" s="1">
        <v>0</v>
      </c>
      <c r="P703" s="9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41.4" x14ac:dyDescent="0.3">
      <c r="A704" s="98">
        <v>703</v>
      </c>
      <c r="B704" s="1">
        <v>4</v>
      </c>
      <c r="C704" s="1" t="s">
        <v>531</v>
      </c>
      <c r="D704" s="1" t="s">
        <v>509</v>
      </c>
      <c r="E704" s="1">
        <v>4149</v>
      </c>
      <c r="F704" s="1" t="s">
        <v>173</v>
      </c>
      <c r="G704" s="1">
        <v>4149</v>
      </c>
      <c r="H704" s="1">
        <v>6664</v>
      </c>
      <c r="I704" s="1">
        <v>1412</v>
      </c>
      <c r="J704" s="1">
        <v>6704</v>
      </c>
      <c r="K704" s="1">
        <v>40</v>
      </c>
      <c r="P704" s="9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7.6" x14ac:dyDescent="0.3">
      <c r="A705" s="98">
        <v>704</v>
      </c>
      <c r="B705" s="1">
        <v>4</v>
      </c>
      <c r="C705" s="1" t="s">
        <v>531</v>
      </c>
      <c r="D705" s="1" t="s">
        <v>509</v>
      </c>
      <c r="E705" s="1">
        <v>5486</v>
      </c>
      <c r="F705" s="1" t="s">
        <v>244</v>
      </c>
      <c r="G705" s="1">
        <v>5486</v>
      </c>
      <c r="H705" s="1">
        <v>6664</v>
      </c>
      <c r="I705" s="1">
        <v>367.2</v>
      </c>
      <c r="J705" s="1">
        <v>6685</v>
      </c>
      <c r="K705" s="1">
        <v>21</v>
      </c>
      <c r="P705" s="9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7.6" x14ac:dyDescent="0.3">
      <c r="A706" s="98">
        <v>705</v>
      </c>
      <c r="B706" s="1">
        <v>4</v>
      </c>
      <c r="C706" s="1" t="s">
        <v>531</v>
      </c>
      <c r="D706" s="1" t="s">
        <v>509</v>
      </c>
      <c r="E706" s="1">
        <v>5607</v>
      </c>
      <c r="F706" s="1" t="s">
        <v>248</v>
      </c>
      <c r="G706" s="1">
        <v>5607</v>
      </c>
      <c r="H706" s="1">
        <v>6664</v>
      </c>
      <c r="I706" s="1">
        <v>785.2</v>
      </c>
      <c r="J706" s="1">
        <v>6705</v>
      </c>
      <c r="K706" s="1">
        <v>41</v>
      </c>
      <c r="P706" s="9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7.6" x14ac:dyDescent="0.3">
      <c r="A707" s="98">
        <v>706</v>
      </c>
      <c r="B707" s="1">
        <v>4</v>
      </c>
      <c r="C707" s="1" t="s">
        <v>531</v>
      </c>
      <c r="D707" s="1" t="s">
        <v>509</v>
      </c>
      <c r="E707" s="1">
        <v>6030</v>
      </c>
      <c r="F707" s="1" t="s">
        <v>262</v>
      </c>
      <c r="G707" s="1">
        <v>6030</v>
      </c>
      <c r="H707" s="1">
        <v>6664</v>
      </c>
      <c r="I707" s="1">
        <v>1245.2</v>
      </c>
      <c r="J707" s="1">
        <v>6664</v>
      </c>
      <c r="K707" s="1">
        <v>0</v>
      </c>
      <c r="P707" s="9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7.6" x14ac:dyDescent="0.3">
      <c r="A708" s="98">
        <v>707</v>
      </c>
      <c r="B708" s="1">
        <v>4</v>
      </c>
      <c r="C708" s="1" t="s">
        <v>531</v>
      </c>
      <c r="D708" s="1" t="s">
        <v>509</v>
      </c>
      <c r="E708" s="1">
        <v>6983</v>
      </c>
      <c r="F708" s="1" t="s">
        <v>321</v>
      </c>
      <c r="G708" s="1">
        <v>6983</v>
      </c>
      <c r="H708" s="1">
        <v>6664</v>
      </c>
      <c r="I708" s="1">
        <v>929</v>
      </c>
      <c r="J708" s="1">
        <v>6664</v>
      </c>
      <c r="K708" s="1">
        <v>0</v>
      </c>
      <c r="P708" s="9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7.6" x14ac:dyDescent="0.3">
      <c r="A709" s="98">
        <v>708</v>
      </c>
      <c r="B709" s="1">
        <v>4</v>
      </c>
      <c r="C709" s="1" t="s">
        <v>531</v>
      </c>
      <c r="D709" s="1" t="s">
        <v>509</v>
      </c>
      <c r="E709" s="1">
        <v>6990</v>
      </c>
      <c r="F709" s="1" t="s">
        <v>324</v>
      </c>
      <c r="G709" s="1">
        <v>6990</v>
      </c>
      <c r="H709" s="1">
        <v>6664</v>
      </c>
      <c r="I709" s="1">
        <v>829</v>
      </c>
      <c r="J709" s="1">
        <v>6687</v>
      </c>
      <c r="K709" s="1">
        <v>23</v>
      </c>
      <c r="P709" s="9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7.6" x14ac:dyDescent="0.3">
      <c r="A710" s="98">
        <v>709</v>
      </c>
      <c r="B710" s="1">
        <v>1</v>
      </c>
      <c r="C710" s="1" t="s">
        <v>443</v>
      </c>
      <c r="D710" s="1" t="s">
        <v>509</v>
      </c>
      <c r="E710" s="1">
        <v>747</v>
      </c>
      <c r="F710" s="1" t="s">
        <v>40</v>
      </c>
      <c r="G710" s="1">
        <v>747</v>
      </c>
      <c r="H710" s="1">
        <v>6664</v>
      </c>
      <c r="I710" s="1">
        <v>603.79999999999995</v>
      </c>
      <c r="J710" s="1">
        <v>6664</v>
      </c>
      <c r="K710" s="1">
        <v>0</v>
      </c>
      <c r="P710" s="9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7.6" x14ac:dyDescent="0.3">
      <c r="A711" s="98">
        <v>710</v>
      </c>
      <c r="B711" s="1">
        <v>1</v>
      </c>
      <c r="C711" s="1" t="s">
        <v>443</v>
      </c>
      <c r="D711" s="1" t="s">
        <v>509</v>
      </c>
      <c r="E711" s="1">
        <v>1095</v>
      </c>
      <c r="F711" s="1" t="s">
        <v>59</v>
      </c>
      <c r="G711" s="1">
        <v>1095</v>
      </c>
      <c r="H711" s="1">
        <v>6664</v>
      </c>
      <c r="I711" s="1">
        <v>751.4</v>
      </c>
      <c r="J711" s="1">
        <v>6664</v>
      </c>
      <c r="K711" s="1">
        <v>0</v>
      </c>
      <c r="P711" s="9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41.4" x14ac:dyDescent="0.3">
      <c r="A712" s="98">
        <v>711</v>
      </c>
      <c r="B712" s="1">
        <v>1</v>
      </c>
      <c r="C712" s="1" t="s">
        <v>443</v>
      </c>
      <c r="D712" s="1" t="s">
        <v>509</v>
      </c>
      <c r="E712" s="1">
        <v>2124</v>
      </c>
      <c r="F712" s="1" t="s">
        <v>110</v>
      </c>
      <c r="G712" s="1">
        <v>2124</v>
      </c>
      <c r="H712" s="1">
        <v>6664</v>
      </c>
      <c r="I712" s="1">
        <v>1376.9</v>
      </c>
      <c r="J712" s="1">
        <v>6682</v>
      </c>
      <c r="K712" s="1">
        <v>18</v>
      </c>
      <c r="P712" s="9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41.4" x14ac:dyDescent="0.3">
      <c r="A713" s="98">
        <v>712</v>
      </c>
      <c r="B713" s="1">
        <v>1</v>
      </c>
      <c r="C713" s="1" t="s">
        <v>443</v>
      </c>
      <c r="D713" s="1" t="s">
        <v>509</v>
      </c>
      <c r="E713" s="1">
        <v>2457</v>
      </c>
      <c r="F713" s="1" t="s">
        <v>119</v>
      </c>
      <c r="G713" s="1">
        <v>2457</v>
      </c>
      <c r="H713" s="1">
        <v>6664</v>
      </c>
      <c r="I713" s="1">
        <v>459</v>
      </c>
      <c r="J713" s="1">
        <v>6664</v>
      </c>
      <c r="K713" s="1">
        <v>0</v>
      </c>
      <c r="P713" s="9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41.4" x14ac:dyDescent="0.3">
      <c r="A714" s="98">
        <v>713</v>
      </c>
      <c r="B714" s="1">
        <v>1</v>
      </c>
      <c r="C714" s="1" t="s">
        <v>443</v>
      </c>
      <c r="D714" s="1" t="s">
        <v>509</v>
      </c>
      <c r="E714" s="1">
        <v>2556</v>
      </c>
      <c r="F714" s="1" t="s">
        <v>125</v>
      </c>
      <c r="G714" s="1">
        <v>2556</v>
      </c>
      <c r="H714" s="1">
        <v>6664</v>
      </c>
      <c r="I714" s="1">
        <v>376</v>
      </c>
      <c r="J714" s="1">
        <v>6679</v>
      </c>
      <c r="K714" s="1">
        <v>15</v>
      </c>
      <c r="P714" s="9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41.4" x14ac:dyDescent="0.3">
      <c r="A715" s="98">
        <v>714</v>
      </c>
      <c r="B715" s="1">
        <v>1</v>
      </c>
      <c r="C715" s="1" t="s">
        <v>443</v>
      </c>
      <c r="D715" s="1" t="s">
        <v>509</v>
      </c>
      <c r="E715" s="1">
        <v>2846</v>
      </c>
      <c r="F715" s="1" t="s">
        <v>136</v>
      </c>
      <c r="G715" s="1">
        <v>2846</v>
      </c>
      <c r="H715" s="1">
        <v>6664</v>
      </c>
      <c r="I715" s="1">
        <v>300.10000000000002</v>
      </c>
      <c r="J715" s="1">
        <v>6735</v>
      </c>
      <c r="K715" s="1">
        <v>71</v>
      </c>
      <c r="P715" s="9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41.4" x14ac:dyDescent="0.3">
      <c r="A716" s="98">
        <v>715</v>
      </c>
      <c r="B716" s="1">
        <v>1</v>
      </c>
      <c r="C716" s="1" t="s">
        <v>443</v>
      </c>
      <c r="D716" s="1" t="s">
        <v>509</v>
      </c>
      <c r="E716" s="1">
        <v>2862</v>
      </c>
      <c r="F716" s="1" t="s">
        <v>137</v>
      </c>
      <c r="G716" s="1">
        <v>2862</v>
      </c>
      <c r="H716" s="1">
        <v>6664</v>
      </c>
      <c r="I716" s="1">
        <v>637.6</v>
      </c>
      <c r="J716" s="1">
        <v>6711</v>
      </c>
      <c r="K716" s="1">
        <v>47</v>
      </c>
      <c r="P716" s="9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7.6" x14ac:dyDescent="0.3">
      <c r="A717" s="98">
        <v>716</v>
      </c>
      <c r="B717" s="1">
        <v>1</v>
      </c>
      <c r="C717" s="1" t="s">
        <v>443</v>
      </c>
      <c r="D717" s="1" t="s">
        <v>509</v>
      </c>
      <c r="E717" s="1">
        <v>4890</v>
      </c>
      <c r="F717" s="1" t="s">
        <v>226</v>
      </c>
      <c r="G717" s="1">
        <v>4890</v>
      </c>
      <c r="H717" s="1">
        <v>6664</v>
      </c>
      <c r="I717" s="1">
        <v>973.9</v>
      </c>
      <c r="J717" s="1">
        <v>6678</v>
      </c>
      <c r="K717" s="1">
        <v>14</v>
      </c>
      <c r="P717" s="9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7.6" x14ac:dyDescent="0.3">
      <c r="A718" s="98">
        <v>717</v>
      </c>
      <c r="B718" s="1">
        <v>1</v>
      </c>
      <c r="C718" s="1" t="s">
        <v>443</v>
      </c>
      <c r="D718" s="1" t="s">
        <v>509</v>
      </c>
      <c r="E718" s="1">
        <v>5607</v>
      </c>
      <c r="F718" s="1" t="s">
        <v>248</v>
      </c>
      <c r="G718" s="1">
        <v>5607</v>
      </c>
      <c r="H718" s="1">
        <v>6664</v>
      </c>
      <c r="I718" s="1">
        <v>785.2</v>
      </c>
      <c r="J718" s="1">
        <v>6705</v>
      </c>
      <c r="K718" s="1">
        <v>41</v>
      </c>
      <c r="P718" s="9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7.6" x14ac:dyDescent="0.3">
      <c r="A719" s="98">
        <v>718</v>
      </c>
      <c r="B719" s="1">
        <v>1</v>
      </c>
      <c r="C719" s="1" t="s">
        <v>443</v>
      </c>
      <c r="D719" s="1" t="s">
        <v>509</v>
      </c>
      <c r="E719" s="1">
        <v>5949</v>
      </c>
      <c r="F719" s="1" t="s">
        <v>257</v>
      </c>
      <c r="G719" s="1">
        <v>5949</v>
      </c>
      <c r="H719" s="1">
        <v>6664</v>
      </c>
      <c r="I719" s="1">
        <v>1048</v>
      </c>
      <c r="J719" s="1">
        <v>6664</v>
      </c>
      <c r="K719" s="1">
        <v>0</v>
      </c>
      <c r="P719" s="9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41.4" x14ac:dyDescent="0.3">
      <c r="A720" s="98">
        <v>719</v>
      </c>
      <c r="B720" s="1">
        <v>1</v>
      </c>
      <c r="C720" s="1" t="s">
        <v>443</v>
      </c>
      <c r="D720" s="1" t="s">
        <v>509</v>
      </c>
      <c r="E720" s="1">
        <v>5994</v>
      </c>
      <c r="F720" s="1" t="s">
        <v>259</v>
      </c>
      <c r="G720" s="1">
        <v>5994</v>
      </c>
      <c r="H720" s="1">
        <v>6664</v>
      </c>
      <c r="I720" s="1">
        <v>765.6</v>
      </c>
      <c r="J720" s="1">
        <v>6694</v>
      </c>
      <c r="K720" s="1">
        <v>30</v>
      </c>
      <c r="P720" s="9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7.6" x14ac:dyDescent="0.3">
      <c r="A721" s="98">
        <v>720</v>
      </c>
      <c r="B721" s="1">
        <v>1</v>
      </c>
      <c r="C721" s="1" t="s">
        <v>443</v>
      </c>
      <c r="D721" s="1" t="s">
        <v>509</v>
      </c>
      <c r="E721" s="1">
        <v>6120</v>
      </c>
      <c r="F721" s="1" t="s">
        <v>276</v>
      </c>
      <c r="G721" s="1">
        <v>6120</v>
      </c>
      <c r="H721" s="1">
        <v>6664</v>
      </c>
      <c r="I721" s="1">
        <v>1163.0999999999999</v>
      </c>
      <c r="J721" s="1">
        <v>6664</v>
      </c>
      <c r="K721" s="1">
        <v>0</v>
      </c>
      <c r="P721" s="9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7.6" x14ac:dyDescent="0.3">
      <c r="A722" s="98">
        <v>721</v>
      </c>
      <c r="B722" s="1">
        <v>1</v>
      </c>
      <c r="C722" s="1" t="s">
        <v>443</v>
      </c>
      <c r="D722" s="1" t="s">
        <v>509</v>
      </c>
      <c r="E722" s="1">
        <v>6983</v>
      </c>
      <c r="F722" s="1" t="s">
        <v>321</v>
      </c>
      <c r="G722" s="1">
        <v>6983</v>
      </c>
      <c r="H722" s="1">
        <v>6664</v>
      </c>
      <c r="I722" s="1">
        <v>929</v>
      </c>
      <c r="J722" s="1">
        <v>6664</v>
      </c>
      <c r="K722" s="1">
        <v>0</v>
      </c>
      <c r="P722" s="9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7.6" x14ac:dyDescent="0.3">
      <c r="A723" s="98">
        <v>722</v>
      </c>
      <c r="B723" s="1">
        <v>90</v>
      </c>
      <c r="C723" s="1" t="s">
        <v>444</v>
      </c>
      <c r="D723" s="1" t="s">
        <v>508</v>
      </c>
      <c r="E723" s="1">
        <v>1611</v>
      </c>
      <c r="F723" s="1" t="s">
        <v>84</v>
      </c>
      <c r="G723" s="1">
        <v>1611</v>
      </c>
      <c r="H723" s="1">
        <v>6664</v>
      </c>
      <c r="I723" s="1">
        <v>15490</v>
      </c>
      <c r="J723" s="1">
        <v>6664</v>
      </c>
      <c r="K723" s="1">
        <v>0</v>
      </c>
      <c r="P723" s="9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55.2" x14ac:dyDescent="0.3">
      <c r="A724" s="98">
        <v>723</v>
      </c>
      <c r="B724" s="1">
        <v>17</v>
      </c>
      <c r="C724" s="1" t="s">
        <v>445</v>
      </c>
      <c r="D724" s="1" t="s">
        <v>509</v>
      </c>
      <c r="E724" s="1">
        <v>504</v>
      </c>
      <c r="F724" s="1" t="s">
        <v>29</v>
      </c>
      <c r="G724" s="1">
        <v>504</v>
      </c>
      <c r="H724" s="1">
        <v>6664</v>
      </c>
      <c r="I724" s="1">
        <v>642.1</v>
      </c>
      <c r="J724" s="1">
        <v>6664</v>
      </c>
      <c r="K724" s="1">
        <v>0</v>
      </c>
      <c r="P724" s="9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7.6" x14ac:dyDescent="0.3">
      <c r="A725" s="98">
        <v>724</v>
      </c>
      <c r="B725" s="1">
        <v>17</v>
      </c>
      <c r="C725" s="1" t="s">
        <v>445</v>
      </c>
      <c r="D725" s="1" t="s">
        <v>509</v>
      </c>
      <c r="E725" s="1">
        <v>1134</v>
      </c>
      <c r="F725" s="1" t="s">
        <v>63</v>
      </c>
      <c r="G725" s="1">
        <v>1134</v>
      </c>
      <c r="H725" s="1">
        <v>6664</v>
      </c>
      <c r="I725" s="1">
        <v>271</v>
      </c>
      <c r="J725" s="1">
        <v>6681</v>
      </c>
      <c r="K725" s="1">
        <v>17</v>
      </c>
      <c r="P725" s="9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7.6" x14ac:dyDescent="0.3">
      <c r="A726" s="98">
        <v>725</v>
      </c>
      <c r="B726" s="1">
        <v>17</v>
      </c>
      <c r="C726" s="1" t="s">
        <v>445</v>
      </c>
      <c r="D726" s="1" t="s">
        <v>509</v>
      </c>
      <c r="E726" s="1">
        <v>1701</v>
      </c>
      <c r="F726" s="1" t="s">
        <v>88</v>
      </c>
      <c r="G726" s="1">
        <v>1701</v>
      </c>
      <c r="H726" s="1">
        <v>6664</v>
      </c>
      <c r="I726" s="1">
        <v>2064</v>
      </c>
      <c r="J726" s="1">
        <v>6664</v>
      </c>
      <c r="K726" s="1">
        <v>0</v>
      </c>
      <c r="P726" s="9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7.6" x14ac:dyDescent="0.3">
      <c r="A727" s="98">
        <v>726</v>
      </c>
      <c r="B727" s="1">
        <v>17</v>
      </c>
      <c r="C727" s="1" t="s">
        <v>445</v>
      </c>
      <c r="D727" s="1" t="s">
        <v>509</v>
      </c>
      <c r="E727" s="1">
        <v>1917</v>
      </c>
      <c r="F727" s="1" t="s">
        <v>41</v>
      </c>
      <c r="G727" s="1">
        <v>1917</v>
      </c>
      <c r="H727" s="1">
        <v>6664</v>
      </c>
      <c r="I727" s="1">
        <v>415.7</v>
      </c>
      <c r="J727" s="1">
        <v>6672</v>
      </c>
      <c r="K727" s="1">
        <v>8</v>
      </c>
      <c r="P727" s="9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7.6" x14ac:dyDescent="0.3">
      <c r="A728" s="98">
        <v>727</v>
      </c>
      <c r="B728" s="1">
        <v>17</v>
      </c>
      <c r="C728" s="1" t="s">
        <v>445</v>
      </c>
      <c r="D728" s="1" t="s">
        <v>509</v>
      </c>
      <c r="E728" s="1">
        <v>1975</v>
      </c>
      <c r="F728" s="1" t="s">
        <v>246</v>
      </c>
      <c r="G728" s="1">
        <v>1975</v>
      </c>
      <c r="H728" s="1">
        <v>6664</v>
      </c>
      <c r="I728" s="1">
        <v>431.3</v>
      </c>
      <c r="J728" s="1">
        <v>6673</v>
      </c>
      <c r="K728" s="1">
        <v>9</v>
      </c>
      <c r="P728" s="9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7.6" x14ac:dyDescent="0.3">
      <c r="A729" s="98">
        <v>728</v>
      </c>
      <c r="B729" s="1">
        <v>17</v>
      </c>
      <c r="C729" s="1" t="s">
        <v>445</v>
      </c>
      <c r="D729" s="1" t="s">
        <v>509</v>
      </c>
      <c r="E729" s="1">
        <v>2376</v>
      </c>
      <c r="F729" s="1" t="s">
        <v>117</v>
      </c>
      <c r="G729" s="1">
        <v>2376</v>
      </c>
      <c r="H729" s="1">
        <v>6664</v>
      </c>
      <c r="I729" s="1">
        <v>427</v>
      </c>
      <c r="J729" s="1">
        <v>6695</v>
      </c>
      <c r="K729" s="1">
        <v>31</v>
      </c>
      <c r="P729" s="9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41.4" x14ac:dyDescent="0.3">
      <c r="A730" s="98">
        <v>729</v>
      </c>
      <c r="B730" s="1">
        <v>17</v>
      </c>
      <c r="C730" s="1" t="s">
        <v>445</v>
      </c>
      <c r="D730" s="1" t="s">
        <v>509</v>
      </c>
      <c r="E730" s="1">
        <v>3798</v>
      </c>
      <c r="F730" s="1" t="s">
        <v>167</v>
      </c>
      <c r="G730" s="1">
        <v>3798</v>
      </c>
      <c r="H730" s="1">
        <v>6664</v>
      </c>
      <c r="I730" s="1">
        <v>552</v>
      </c>
      <c r="J730" s="1">
        <v>6670</v>
      </c>
      <c r="K730" s="1">
        <v>6</v>
      </c>
      <c r="P730" s="9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55.2" x14ac:dyDescent="0.3">
      <c r="A731" s="98">
        <v>730</v>
      </c>
      <c r="B731" s="1">
        <v>17</v>
      </c>
      <c r="C731" s="1" t="s">
        <v>445</v>
      </c>
      <c r="D731" s="1" t="s">
        <v>509</v>
      </c>
      <c r="E731" s="1">
        <v>4033</v>
      </c>
      <c r="F731" s="1" t="s">
        <v>176</v>
      </c>
      <c r="G731" s="1">
        <v>4033</v>
      </c>
      <c r="H731" s="1">
        <v>6664</v>
      </c>
      <c r="I731" s="1">
        <v>679.4</v>
      </c>
      <c r="J731" s="1">
        <v>6771</v>
      </c>
      <c r="K731" s="1">
        <v>107</v>
      </c>
      <c r="P731" s="9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7.6" x14ac:dyDescent="0.3">
      <c r="A732" s="98">
        <v>731</v>
      </c>
      <c r="B732" s="1">
        <v>17</v>
      </c>
      <c r="C732" s="1" t="s">
        <v>445</v>
      </c>
      <c r="D732" s="1" t="s">
        <v>509</v>
      </c>
      <c r="E732" s="1">
        <v>4356</v>
      </c>
      <c r="F732" s="1" t="s">
        <v>188</v>
      </c>
      <c r="G732" s="1">
        <v>4356</v>
      </c>
      <c r="H732" s="1">
        <v>6664</v>
      </c>
      <c r="I732" s="1">
        <v>842.1</v>
      </c>
      <c r="J732" s="1">
        <v>6664</v>
      </c>
      <c r="K732" s="1">
        <v>0</v>
      </c>
      <c r="P732" s="9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7.6" x14ac:dyDescent="0.3">
      <c r="A733" s="98">
        <v>732</v>
      </c>
      <c r="B733" s="1">
        <v>17</v>
      </c>
      <c r="C733" s="1" t="s">
        <v>445</v>
      </c>
      <c r="D733" s="1" t="s">
        <v>509</v>
      </c>
      <c r="E733" s="1">
        <v>4860</v>
      </c>
      <c r="F733" s="1" t="s">
        <v>223</v>
      </c>
      <c r="G733" s="1">
        <v>4860</v>
      </c>
      <c r="H733" s="1">
        <v>6664</v>
      </c>
      <c r="I733" s="1">
        <v>334.4</v>
      </c>
      <c r="J733" s="1">
        <v>6664</v>
      </c>
      <c r="K733" s="1">
        <v>0</v>
      </c>
      <c r="P733" s="9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41.4" x14ac:dyDescent="0.3">
      <c r="A734" s="98">
        <v>733</v>
      </c>
      <c r="B734" s="1">
        <v>17</v>
      </c>
      <c r="C734" s="1" t="s">
        <v>445</v>
      </c>
      <c r="D734" s="1" t="s">
        <v>509</v>
      </c>
      <c r="E734" s="1">
        <v>5823</v>
      </c>
      <c r="F734" s="1" t="s">
        <v>253</v>
      </c>
      <c r="G734" s="1">
        <v>5823</v>
      </c>
      <c r="H734" s="1">
        <v>6664</v>
      </c>
      <c r="I734" s="1">
        <v>354.1</v>
      </c>
      <c r="J734" s="1">
        <v>6731</v>
      </c>
      <c r="K734" s="1">
        <v>67</v>
      </c>
      <c r="P734" s="9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7.6" x14ac:dyDescent="0.3">
      <c r="A735" s="98">
        <v>734</v>
      </c>
      <c r="B735" s="1">
        <v>17</v>
      </c>
      <c r="C735" s="1" t="s">
        <v>445</v>
      </c>
      <c r="D735" s="1" t="s">
        <v>509</v>
      </c>
      <c r="E735" s="1">
        <v>5832</v>
      </c>
      <c r="F735" s="1" t="s">
        <v>254</v>
      </c>
      <c r="G735" s="1">
        <v>5832</v>
      </c>
      <c r="H735" s="1">
        <v>6664</v>
      </c>
      <c r="I735" s="1">
        <v>274.39999999999998</v>
      </c>
      <c r="J735" s="1">
        <v>6664</v>
      </c>
      <c r="K735" s="1">
        <v>0</v>
      </c>
      <c r="P735" s="9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7.6" x14ac:dyDescent="0.3">
      <c r="A736" s="98">
        <v>735</v>
      </c>
      <c r="B736" s="1">
        <v>17</v>
      </c>
      <c r="C736" s="1" t="s">
        <v>445</v>
      </c>
      <c r="D736" s="1" t="s">
        <v>509</v>
      </c>
      <c r="E736" s="1">
        <v>6969</v>
      </c>
      <c r="F736" s="1" t="s">
        <v>319</v>
      </c>
      <c r="G736" s="1">
        <v>6969</v>
      </c>
      <c r="H736" s="1">
        <v>6664</v>
      </c>
      <c r="I736" s="1">
        <v>343.7</v>
      </c>
      <c r="J736" s="1">
        <v>6834</v>
      </c>
      <c r="K736" s="1">
        <v>170</v>
      </c>
      <c r="P736" s="9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7.6" x14ac:dyDescent="0.3">
      <c r="A737" s="98">
        <v>736</v>
      </c>
      <c r="B737" s="1">
        <v>17</v>
      </c>
      <c r="C737" s="1" t="s">
        <v>445</v>
      </c>
      <c r="D737" s="1" t="s">
        <v>509</v>
      </c>
      <c r="E737" s="1">
        <v>6987</v>
      </c>
      <c r="F737" s="1" t="s">
        <v>323</v>
      </c>
      <c r="G737" s="1">
        <v>6987</v>
      </c>
      <c r="H737" s="1">
        <v>6664</v>
      </c>
      <c r="I737" s="1">
        <v>649</v>
      </c>
      <c r="J737" s="1">
        <v>6673</v>
      </c>
      <c r="K737" s="1">
        <v>9</v>
      </c>
      <c r="P737" s="9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7.6" x14ac:dyDescent="0.3">
      <c r="A738" s="98">
        <v>737</v>
      </c>
      <c r="B738" s="1">
        <v>17</v>
      </c>
      <c r="C738" s="1" t="s">
        <v>445</v>
      </c>
      <c r="D738" s="1" t="s">
        <v>509</v>
      </c>
      <c r="E738" s="1">
        <v>6992</v>
      </c>
      <c r="F738" s="1" t="s">
        <v>326</v>
      </c>
      <c r="G738" s="1">
        <v>6992</v>
      </c>
      <c r="H738" s="1">
        <v>6664</v>
      </c>
      <c r="I738" s="1">
        <v>541</v>
      </c>
      <c r="J738" s="1">
        <v>6693</v>
      </c>
      <c r="K738" s="1">
        <v>29</v>
      </c>
      <c r="P738" s="9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7.6" x14ac:dyDescent="0.3">
      <c r="A739" s="98">
        <v>738</v>
      </c>
      <c r="B739" s="1">
        <v>17</v>
      </c>
      <c r="C739" s="1" t="s">
        <v>445</v>
      </c>
      <c r="D739" s="1" t="s">
        <v>509</v>
      </c>
      <c r="E739" s="1">
        <v>7002</v>
      </c>
      <c r="F739" s="1" t="s">
        <v>327</v>
      </c>
      <c r="G739" s="1">
        <v>7002</v>
      </c>
      <c r="H739" s="1">
        <v>6664</v>
      </c>
      <c r="I739" s="1">
        <v>192</v>
      </c>
      <c r="J739" s="1">
        <v>6664</v>
      </c>
      <c r="K739" s="1">
        <v>0</v>
      </c>
      <c r="P739" s="9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7.6" x14ac:dyDescent="0.3">
      <c r="A740" s="98">
        <v>739</v>
      </c>
      <c r="B740" s="1">
        <v>17</v>
      </c>
      <c r="C740" s="1" t="s">
        <v>445</v>
      </c>
      <c r="D740" s="1" t="s">
        <v>509</v>
      </c>
      <c r="E740" s="1">
        <v>7092</v>
      </c>
      <c r="F740" s="1" t="s">
        <v>332</v>
      </c>
      <c r="G740" s="1">
        <v>7092</v>
      </c>
      <c r="H740" s="1">
        <v>6664</v>
      </c>
      <c r="I740" s="1">
        <v>479.1</v>
      </c>
      <c r="J740" s="1">
        <v>6664</v>
      </c>
      <c r="K740" s="1">
        <v>0</v>
      </c>
      <c r="P740" s="9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7.6" x14ac:dyDescent="0.3">
      <c r="A741" s="98">
        <v>740</v>
      </c>
      <c r="B741" s="1">
        <v>98</v>
      </c>
      <c r="C741" s="1" t="s">
        <v>446</v>
      </c>
      <c r="D741" s="1" t="s">
        <v>508</v>
      </c>
      <c r="E741" s="1">
        <v>936</v>
      </c>
      <c r="F741" s="1" t="s">
        <v>47</v>
      </c>
      <c r="G741" s="1">
        <v>936</v>
      </c>
      <c r="H741" s="1">
        <v>6664</v>
      </c>
      <c r="I741" s="1">
        <v>861.2</v>
      </c>
      <c r="J741" s="1">
        <v>6664</v>
      </c>
      <c r="K741" s="1">
        <v>0</v>
      </c>
      <c r="P741" s="9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7.6" x14ac:dyDescent="0.3">
      <c r="A742" s="98">
        <v>741</v>
      </c>
      <c r="B742" s="1">
        <v>98</v>
      </c>
      <c r="C742" s="1" t="s">
        <v>446</v>
      </c>
      <c r="D742" s="1" t="s">
        <v>508</v>
      </c>
      <c r="E742" s="1">
        <v>1082</v>
      </c>
      <c r="F742" s="1" t="s">
        <v>500</v>
      </c>
      <c r="G742" s="1">
        <v>1082</v>
      </c>
      <c r="H742" s="1">
        <v>6664</v>
      </c>
      <c r="I742" s="1">
        <v>1462.5</v>
      </c>
      <c r="J742" s="1">
        <v>6664</v>
      </c>
      <c r="K742" s="1">
        <v>0</v>
      </c>
      <c r="P742" s="9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7.6" x14ac:dyDescent="0.3">
      <c r="A743" s="98">
        <v>742</v>
      </c>
      <c r="B743" s="1">
        <v>98</v>
      </c>
      <c r="C743" s="1" t="s">
        <v>446</v>
      </c>
      <c r="D743" s="1" t="s">
        <v>508</v>
      </c>
      <c r="E743" s="1">
        <v>1278</v>
      </c>
      <c r="F743" s="1" t="s">
        <v>73</v>
      </c>
      <c r="G743" s="1">
        <v>1278</v>
      </c>
      <c r="H743" s="1">
        <v>6664</v>
      </c>
      <c r="I743" s="1">
        <v>3784.8</v>
      </c>
      <c r="J743" s="1">
        <v>6710</v>
      </c>
      <c r="K743" s="1">
        <v>46</v>
      </c>
      <c r="P743" s="9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7.6" x14ac:dyDescent="0.3">
      <c r="A744" s="98">
        <v>743</v>
      </c>
      <c r="B744" s="1">
        <v>98</v>
      </c>
      <c r="C744" s="1" t="s">
        <v>446</v>
      </c>
      <c r="D744" s="1" t="s">
        <v>508</v>
      </c>
      <c r="E744" s="1">
        <v>1965</v>
      </c>
      <c r="F744" s="1" t="s">
        <v>104</v>
      </c>
      <c r="G744" s="1">
        <v>1965</v>
      </c>
      <c r="H744" s="1">
        <v>6664</v>
      </c>
      <c r="I744" s="1">
        <v>615.5</v>
      </c>
      <c r="J744" s="1">
        <v>6664</v>
      </c>
      <c r="K744" s="1">
        <v>0</v>
      </c>
      <c r="P744" s="9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7.6" x14ac:dyDescent="0.3">
      <c r="A745" s="98">
        <v>744</v>
      </c>
      <c r="B745" s="1">
        <v>98</v>
      </c>
      <c r="C745" s="1" t="s">
        <v>446</v>
      </c>
      <c r="D745" s="1" t="s">
        <v>508</v>
      </c>
      <c r="E745" s="1">
        <v>4773</v>
      </c>
      <c r="F745" s="1" t="s">
        <v>219</v>
      </c>
      <c r="G745" s="1">
        <v>4773</v>
      </c>
      <c r="H745" s="1">
        <v>6664</v>
      </c>
      <c r="I745" s="1">
        <v>524.70000000000005</v>
      </c>
      <c r="J745" s="1">
        <v>6784</v>
      </c>
      <c r="K745" s="1">
        <v>120</v>
      </c>
      <c r="P745" s="9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55.2" x14ac:dyDescent="0.3">
      <c r="A746" s="98">
        <v>745</v>
      </c>
      <c r="B746" s="1">
        <v>11</v>
      </c>
      <c r="C746" s="1" t="s">
        <v>447</v>
      </c>
      <c r="D746" s="1" t="s">
        <v>509</v>
      </c>
      <c r="E746" s="1">
        <v>72</v>
      </c>
      <c r="F746" s="1" t="s">
        <v>11</v>
      </c>
      <c r="G746" s="1">
        <v>72</v>
      </c>
      <c r="H746" s="1">
        <v>6664</v>
      </c>
      <c r="I746" s="1">
        <v>203.2</v>
      </c>
      <c r="J746" s="1">
        <v>6745</v>
      </c>
      <c r="K746" s="1">
        <v>81</v>
      </c>
      <c r="P746" s="9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7.6" x14ac:dyDescent="0.3">
      <c r="A747" s="98">
        <v>746</v>
      </c>
      <c r="B747" s="1">
        <v>11</v>
      </c>
      <c r="C747" s="1" t="s">
        <v>447</v>
      </c>
      <c r="D747" s="1" t="s">
        <v>509</v>
      </c>
      <c r="E747" s="1">
        <v>171</v>
      </c>
      <c r="F747" s="1" t="s">
        <v>17</v>
      </c>
      <c r="G747" s="1">
        <v>171</v>
      </c>
      <c r="H747" s="1">
        <v>6664</v>
      </c>
      <c r="I747" s="1">
        <v>517.29999999999995</v>
      </c>
      <c r="J747" s="1">
        <v>6664</v>
      </c>
      <c r="K747" s="1">
        <v>0</v>
      </c>
      <c r="P747" s="9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7.6" x14ac:dyDescent="0.3">
      <c r="A748" s="98">
        <v>747</v>
      </c>
      <c r="B748" s="1">
        <v>11</v>
      </c>
      <c r="C748" s="1" t="s">
        <v>447</v>
      </c>
      <c r="D748" s="1" t="s">
        <v>509</v>
      </c>
      <c r="E748" s="1">
        <v>423</v>
      </c>
      <c r="F748" s="1" t="s">
        <v>26</v>
      </c>
      <c r="G748" s="1">
        <v>423</v>
      </c>
      <c r="H748" s="1">
        <v>6664</v>
      </c>
      <c r="I748" s="1">
        <v>237.1</v>
      </c>
      <c r="J748" s="1">
        <v>6731</v>
      </c>
      <c r="K748" s="1">
        <v>67</v>
      </c>
      <c r="P748" s="9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.6" x14ac:dyDescent="0.3">
      <c r="A749" s="98">
        <v>748</v>
      </c>
      <c r="B749" s="1">
        <v>11</v>
      </c>
      <c r="C749" s="1" t="s">
        <v>447</v>
      </c>
      <c r="D749" s="1" t="s">
        <v>509</v>
      </c>
      <c r="E749" s="1">
        <v>2376</v>
      </c>
      <c r="F749" s="1" t="s">
        <v>117</v>
      </c>
      <c r="G749" s="1">
        <v>2376</v>
      </c>
      <c r="H749" s="1">
        <v>6664</v>
      </c>
      <c r="I749" s="1">
        <v>427</v>
      </c>
      <c r="J749" s="1">
        <v>6695</v>
      </c>
      <c r="K749" s="1">
        <v>31</v>
      </c>
      <c r="P749" s="9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41.4" x14ac:dyDescent="0.3">
      <c r="A750" s="98">
        <v>749</v>
      </c>
      <c r="B750" s="1">
        <v>11</v>
      </c>
      <c r="C750" s="1" t="s">
        <v>447</v>
      </c>
      <c r="D750" s="1" t="s">
        <v>509</v>
      </c>
      <c r="E750" s="1">
        <v>3537</v>
      </c>
      <c r="F750" s="1" t="s">
        <v>160</v>
      </c>
      <c r="G750" s="1">
        <v>3537</v>
      </c>
      <c r="H750" s="1">
        <v>6664</v>
      </c>
      <c r="I750" s="1">
        <v>291</v>
      </c>
      <c r="J750" s="1">
        <v>6664</v>
      </c>
      <c r="K750" s="1">
        <v>0</v>
      </c>
      <c r="P750" s="9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7.6" x14ac:dyDescent="0.3">
      <c r="A751" s="98">
        <v>750</v>
      </c>
      <c r="B751" s="1">
        <v>11</v>
      </c>
      <c r="C751" s="1" t="s">
        <v>447</v>
      </c>
      <c r="D751" s="1" t="s">
        <v>509</v>
      </c>
      <c r="E751" s="1">
        <v>4644</v>
      </c>
      <c r="F751" s="1" t="s">
        <v>204</v>
      </c>
      <c r="G751" s="1">
        <v>4644</v>
      </c>
      <c r="H751" s="1">
        <v>6664</v>
      </c>
      <c r="I751" s="1">
        <v>470.8</v>
      </c>
      <c r="J751" s="1">
        <v>6753</v>
      </c>
      <c r="K751" s="1">
        <v>89</v>
      </c>
      <c r="P751" s="9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.6" x14ac:dyDescent="0.3">
      <c r="A752" s="98">
        <v>751</v>
      </c>
      <c r="B752" s="1">
        <v>11</v>
      </c>
      <c r="C752" s="1" t="s">
        <v>447</v>
      </c>
      <c r="D752" s="1" t="s">
        <v>509</v>
      </c>
      <c r="E752" s="1">
        <v>4860</v>
      </c>
      <c r="F752" s="1" t="s">
        <v>223</v>
      </c>
      <c r="G752" s="1">
        <v>4860</v>
      </c>
      <c r="H752" s="1">
        <v>6664</v>
      </c>
      <c r="I752" s="1">
        <v>334.4</v>
      </c>
      <c r="J752" s="1">
        <v>6664</v>
      </c>
      <c r="K752" s="1">
        <v>0</v>
      </c>
      <c r="P752" s="9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41.4" x14ac:dyDescent="0.3">
      <c r="A753" s="98">
        <v>752</v>
      </c>
      <c r="B753" s="1">
        <v>11</v>
      </c>
      <c r="C753" s="1" t="s">
        <v>447</v>
      </c>
      <c r="D753" s="1" t="s">
        <v>509</v>
      </c>
      <c r="E753" s="1">
        <v>5823</v>
      </c>
      <c r="F753" s="1" t="s">
        <v>253</v>
      </c>
      <c r="G753" s="1">
        <v>5823</v>
      </c>
      <c r="H753" s="1">
        <v>6664</v>
      </c>
      <c r="I753" s="1">
        <v>354.1</v>
      </c>
      <c r="J753" s="1">
        <v>6731</v>
      </c>
      <c r="K753" s="1">
        <v>67</v>
      </c>
      <c r="P753" s="9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7.6" x14ac:dyDescent="0.3">
      <c r="A754" s="98">
        <v>753</v>
      </c>
      <c r="B754" s="1">
        <v>11</v>
      </c>
      <c r="C754" s="1" t="s">
        <v>447</v>
      </c>
      <c r="D754" s="1" t="s">
        <v>509</v>
      </c>
      <c r="E754" s="1">
        <v>6048</v>
      </c>
      <c r="F754" s="1" t="s">
        <v>263</v>
      </c>
      <c r="G754" s="1">
        <v>6035</v>
      </c>
      <c r="H754" s="1">
        <v>6664</v>
      </c>
      <c r="I754" s="1">
        <v>473</v>
      </c>
      <c r="J754" s="1">
        <v>6679</v>
      </c>
      <c r="K754" s="1">
        <v>15</v>
      </c>
      <c r="P754" s="9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41.4" x14ac:dyDescent="0.3">
      <c r="A755" s="98">
        <v>754</v>
      </c>
      <c r="B755" s="1">
        <v>11</v>
      </c>
      <c r="C755" s="1" t="s">
        <v>447</v>
      </c>
      <c r="D755" s="1" t="s">
        <v>509</v>
      </c>
      <c r="E755" s="1">
        <v>6091</v>
      </c>
      <c r="F755" s="1" t="s">
        <v>266</v>
      </c>
      <c r="G755" s="1">
        <v>6091</v>
      </c>
      <c r="H755" s="1">
        <v>6664</v>
      </c>
      <c r="I755" s="1">
        <v>920.1</v>
      </c>
      <c r="J755" s="1">
        <v>6697</v>
      </c>
      <c r="K755" s="1">
        <v>33</v>
      </c>
      <c r="P755" s="9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7.6" x14ac:dyDescent="0.3">
      <c r="A756" s="98">
        <v>755</v>
      </c>
      <c r="B756" s="1">
        <v>11</v>
      </c>
      <c r="C756" s="1" t="s">
        <v>447</v>
      </c>
      <c r="D756" s="1" t="s">
        <v>509</v>
      </c>
      <c r="E756" s="1">
        <v>6219</v>
      </c>
      <c r="F756" s="1" t="s">
        <v>281</v>
      </c>
      <c r="G756" s="1">
        <v>6219</v>
      </c>
      <c r="H756" s="1">
        <v>6664</v>
      </c>
      <c r="I756" s="1">
        <v>2292.9</v>
      </c>
      <c r="J756" s="1">
        <v>6664</v>
      </c>
      <c r="K756" s="1">
        <v>0</v>
      </c>
      <c r="P756" s="9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41.4" x14ac:dyDescent="0.3">
      <c r="A757" s="98">
        <v>756</v>
      </c>
      <c r="B757" s="1">
        <v>11</v>
      </c>
      <c r="C757" s="1" t="s">
        <v>447</v>
      </c>
      <c r="D757" s="1" t="s">
        <v>509</v>
      </c>
      <c r="E757" s="1">
        <v>6741</v>
      </c>
      <c r="F757" s="1" t="s">
        <v>101</v>
      </c>
      <c r="G757" s="1">
        <v>6741</v>
      </c>
      <c r="H757" s="1">
        <v>6664</v>
      </c>
      <c r="I757" s="1">
        <v>870.6</v>
      </c>
      <c r="J757" s="1">
        <v>6677</v>
      </c>
      <c r="K757" s="1">
        <v>13</v>
      </c>
      <c r="P757" s="9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7.6" x14ac:dyDescent="0.3">
      <c r="A758" s="98">
        <v>757</v>
      </c>
      <c r="B758" s="1">
        <v>95</v>
      </c>
      <c r="C758" s="1" t="s">
        <v>532</v>
      </c>
      <c r="D758" s="1" t="s">
        <v>509</v>
      </c>
      <c r="E758" s="1">
        <v>99</v>
      </c>
      <c r="F758" s="1" t="s">
        <v>13</v>
      </c>
      <c r="G758" s="1">
        <v>99</v>
      </c>
      <c r="H758" s="1">
        <v>6664</v>
      </c>
      <c r="I758" s="1">
        <v>515.29999999999995</v>
      </c>
      <c r="J758" s="1">
        <v>6664</v>
      </c>
      <c r="K758" s="1">
        <v>0</v>
      </c>
      <c r="P758" s="9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7.6" x14ac:dyDescent="0.3">
      <c r="A759" s="98">
        <v>758</v>
      </c>
      <c r="B759" s="1">
        <v>95</v>
      </c>
      <c r="C759" s="1" t="s">
        <v>532</v>
      </c>
      <c r="D759" s="1" t="s">
        <v>509</v>
      </c>
      <c r="E759" s="1">
        <v>234</v>
      </c>
      <c r="F759" s="1" t="s">
        <v>19</v>
      </c>
      <c r="G759" s="1">
        <v>234</v>
      </c>
      <c r="H759" s="1">
        <v>6664</v>
      </c>
      <c r="I759" s="1">
        <v>1258.3</v>
      </c>
      <c r="J759" s="1">
        <v>6681</v>
      </c>
      <c r="K759" s="1">
        <v>17</v>
      </c>
      <c r="P759" s="9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7.6" x14ac:dyDescent="0.3">
      <c r="A760" s="98">
        <v>759</v>
      </c>
      <c r="B760" s="1">
        <v>95</v>
      </c>
      <c r="C760" s="1" t="s">
        <v>532</v>
      </c>
      <c r="D760" s="1" t="s">
        <v>509</v>
      </c>
      <c r="E760" s="1">
        <v>1053</v>
      </c>
      <c r="F760" s="1" t="s">
        <v>52</v>
      </c>
      <c r="G760" s="1">
        <v>1053</v>
      </c>
      <c r="H760" s="1">
        <v>6664</v>
      </c>
      <c r="I760" s="1">
        <v>17091.7</v>
      </c>
      <c r="J760" s="1">
        <v>6664</v>
      </c>
      <c r="K760" s="1">
        <v>0</v>
      </c>
      <c r="P760" s="9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41.4" x14ac:dyDescent="0.3">
      <c r="A761" s="98">
        <v>760</v>
      </c>
      <c r="B761" s="1">
        <v>95</v>
      </c>
      <c r="C761" s="1" t="s">
        <v>532</v>
      </c>
      <c r="D761" s="1" t="s">
        <v>509</v>
      </c>
      <c r="E761" s="1">
        <v>1062</v>
      </c>
      <c r="F761" s="1" t="s">
        <v>53</v>
      </c>
      <c r="G761" s="1">
        <v>1062</v>
      </c>
      <c r="H761" s="1">
        <v>6664</v>
      </c>
      <c r="I761" s="1">
        <v>1364.1</v>
      </c>
      <c r="J761" s="1">
        <v>6664</v>
      </c>
      <c r="K761" s="1">
        <v>0</v>
      </c>
      <c r="P761" s="9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7.6" x14ac:dyDescent="0.3">
      <c r="A762" s="98">
        <v>761</v>
      </c>
      <c r="B762" s="1">
        <v>95</v>
      </c>
      <c r="C762" s="1" t="s">
        <v>532</v>
      </c>
      <c r="D762" s="1" t="s">
        <v>509</v>
      </c>
      <c r="E762" s="1">
        <v>1089</v>
      </c>
      <c r="F762" s="1" t="s">
        <v>56</v>
      </c>
      <c r="G762" s="1">
        <v>1089</v>
      </c>
      <c r="H762" s="1">
        <v>6664</v>
      </c>
      <c r="I762" s="1">
        <v>478.8</v>
      </c>
      <c r="J762" s="1">
        <v>6725</v>
      </c>
      <c r="K762" s="1">
        <v>61</v>
      </c>
      <c r="P762" s="9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41.4" x14ac:dyDescent="0.3">
      <c r="A763" s="98">
        <v>762</v>
      </c>
      <c r="B763" s="1">
        <v>95</v>
      </c>
      <c r="C763" s="1" t="s">
        <v>532</v>
      </c>
      <c r="D763" s="1" t="s">
        <v>509</v>
      </c>
      <c r="E763" s="1">
        <v>1963</v>
      </c>
      <c r="F763" s="1" t="s">
        <v>98</v>
      </c>
      <c r="G763" s="1">
        <v>1963</v>
      </c>
      <c r="H763" s="1">
        <v>6664</v>
      </c>
      <c r="I763" s="1">
        <v>582.6</v>
      </c>
      <c r="J763" s="1">
        <v>6664</v>
      </c>
      <c r="K763" s="1">
        <v>0</v>
      </c>
      <c r="P763" s="9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7.6" x14ac:dyDescent="0.3">
      <c r="A764" s="98">
        <v>763</v>
      </c>
      <c r="B764" s="1">
        <v>95</v>
      </c>
      <c r="C764" s="1" t="s">
        <v>532</v>
      </c>
      <c r="D764" s="1" t="s">
        <v>509</v>
      </c>
      <c r="E764" s="1">
        <v>3105</v>
      </c>
      <c r="F764" s="1" t="s">
        <v>145</v>
      </c>
      <c r="G764" s="1">
        <v>3105</v>
      </c>
      <c r="H764" s="1">
        <v>6664</v>
      </c>
      <c r="I764" s="1">
        <v>1412</v>
      </c>
      <c r="J764" s="1">
        <v>6664</v>
      </c>
      <c r="K764" s="1">
        <v>0</v>
      </c>
      <c r="P764" s="9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7.6" x14ac:dyDescent="0.3">
      <c r="A765" s="98">
        <v>764</v>
      </c>
      <c r="B765" s="1">
        <v>95</v>
      </c>
      <c r="C765" s="1" t="s">
        <v>532</v>
      </c>
      <c r="D765" s="1" t="s">
        <v>509</v>
      </c>
      <c r="E765" s="1">
        <v>3715</v>
      </c>
      <c r="F765" s="1" t="s">
        <v>165</v>
      </c>
      <c r="G765" s="1">
        <v>3715</v>
      </c>
      <c r="H765" s="1">
        <v>6664</v>
      </c>
      <c r="I765" s="1">
        <v>7312.5</v>
      </c>
      <c r="J765" s="1">
        <v>6665</v>
      </c>
      <c r="K765" s="1">
        <v>1</v>
      </c>
      <c r="P765" s="9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7.6" x14ac:dyDescent="0.3">
      <c r="A766" s="98">
        <v>765</v>
      </c>
      <c r="B766" s="1">
        <v>95</v>
      </c>
      <c r="C766" s="1" t="s">
        <v>532</v>
      </c>
      <c r="D766" s="1" t="s">
        <v>509</v>
      </c>
      <c r="E766" s="1">
        <v>3744</v>
      </c>
      <c r="F766" s="1" t="s">
        <v>166</v>
      </c>
      <c r="G766" s="1">
        <v>3744</v>
      </c>
      <c r="H766" s="1">
        <v>6664</v>
      </c>
      <c r="I766" s="1">
        <v>662.9</v>
      </c>
      <c r="J766" s="1">
        <v>6664</v>
      </c>
      <c r="K766" s="1">
        <v>0</v>
      </c>
      <c r="P766" s="9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7.6" x14ac:dyDescent="0.3">
      <c r="A767" s="98">
        <v>766</v>
      </c>
      <c r="B767" s="1">
        <v>95</v>
      </c>
      <c r="C767" s="1" t="s">
        <v>532</v>
      </c>
      <c r="D767" s="1" t="s">
        <v>509</v>
      </c>
      <c r="E767" s="1">
        <v>4446</v>
      </c>
      <c r="F767" s="1" t="s">
        <v>190</v>
      </c>
      <c r="G767" s="1">
        <v>4446</v>
      </c>
      <c r="H767" s="1">
        <v>6664</v>
      </c>
      <c r="I767" s="1">
        <v>1025.7</v>
      </c>
      <c r="J767" s="1">
        <v>6664</v>
      </c>
      <c r="K767" s="1">
        <v>0</v>
      </c>
      <c r="P767" s="9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7.6" x14ac:dyDescent="0.3">
      <c r="A768" s="98">
        <v>767</v>
      </c>
      <c r="B768" s="1">
        <v>95</v>
      </c>
      <c r="C768" s="1" t="s">
        <v>532</v>
      </c>
      <c r="D768" s="1" t="s">
        <v>509</v>
      </c>
      <c r="E768" s="1">
        <v>4554</v>
      </c>
      <c r="F768" s="1" t="s">
        <v>197</v>
      </c>
      <c r="G768" s="1">
        <v>4554</v>
      </c>
      <c r="H768" s="1">
        <v>6664</v>
      </c>
      <c r="I768" s="1">
        <v>1124.2</v>
      </c>
      <c r="J768" s="1">
        <v>6664</v>
      </c>
      <c r="K768" s="1">
        <v>0</v>
      </c>
      <c r="P768" s="9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7.6" x14ac:dyDescent="0.3">
      <c r="A769" s="98">
        <v>768</v>
      </c>
      <c r="B769" s="1">
        <v>95</v>
      </c>
      <c r="C769" s="1" t="s">
        <v>532</v>
      </c>
      <c r="D769" s="1" t="s">
        <v>509</v>
      </c>
      <c r="E769" s="1">
        <v>4777</v>
      </c>
      <c r="F769" s="1" t="s">
        <v>212</v>
      </c>
      <c r="G769" s="1">
        <v>4777</v>
      </c>
      <c r="H769" s="1">
        <v>6664</v>
      </c>
      <c r="I769" s="1">
        <v>641.20000000000005</v>
      </c>
      <c r="J769" s="1">
        <v>6713</v>
      </c>
      <c r="K769" s="1">
        <v>49</v>
      </c>
      <c r="P769" s="9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7.6" x14ac:dyDescent="0.3">
      <c r="A770" s="98">
        <v>769</v>
      </c>
      <c r="B770" s="1">
        <v>95</v>
      </c>
      <c r="C770" s="1" t="s">
        <v>532</v>
      </c>
      <c r="D770" s="1" t="s">
        <v>509</v>
      </c>
      <c r="E770" s="1">
        <v>6138</v>
      </c>
      <c r="F770" s="1" t="s">
        <v>277</v>
      </c>
      <c r="G770" s="1">
        <v>6138</v>
      </c>
      <c r="H770" s="1">
        <v>6664</v>
      </c>
      <c r="I770" s="1">
        <v>368.8</v>
      </c>
      <c r="J770" s="1">
        <v>6706</v>
      </c>
      <c r="K770" s="1">
        <v>42</v>
      </c>
      <c r="P770" s="9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41.4" x14ac:dyDescent="0.3">
      <c r="A771" s="98">
        <v>770</v>
      </c>
      <c r="B771" s="1">
        <v>95</v>
      </c>
      <c r="C771" s="1" t="s">
        <v>532</v>
      </c>
      <c r="D771" s="1" t="s">
        <v>509</v>
      </c>
      <c r="E771" s="1">
        <v>6660</v>
      </c>
      <c r="F771" s="1" t="s">
        <v>300</v>
      </c>
      <c r="G771" s="1">
        <v>6660</v>
      </c>
      <c r="H771" s="1">
        <v>6664</v>
      </c>
      <c r="I771" s="1">
        <v>1534.5</v>
      </c>
      <c r="J771" s="1">
        <v>6664</v>
      </c>
      <c r="K771" s="1">
        <v>0</v>
      </c>
      <c r="P771" s="98"/>
      <c r="Q771" s="1"/>
      <c r="R771" s="1"/>
      <c r="S771" s="1"/>
      <c r="T771" s="1"/>
      <c r="U771" s="1"/>
      <c r="V771" s="1"/>
      <c r="W771" s="1"/>
      <c r="X771" s="1"/>
      <c r="Y771" s="1"/>
      <c r="Z77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29"/>
  <sheetViews>
    <sheetView topLeftCell="A617" workbookViewId="0">
      <selection activeCell="A629" sqref="A627:XFD629"/>
    </sheetView>
  </sheetViews>
  <sheetFormatPr defaultRowHeight="14.4" x14ac:dyDescent="0.3"/>
  <sheetData>
    <row r="1" spans="1:25" ht="27.6" x14ac:dyDescent="0.3">
      <c r="A1" s="96" t="s">
        <v>0</v>
      </c>
      <c r="B1" s="97" t="s">
        <v>534</v>
      </c>
      <c r="C1" s="97" t="s">
        <v>535</v>
      </c>
      <c r="D1" s="97" t="s">
        <v>536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O1" s="96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27.6" x14ac:dyDescent="0.3">
      <c r="A2" s="98">
        <v>1</v>
      </c>
      <c r="B2" s="1">
        <v>15</v>
      </c>
      <c r="C2" s="1" t="s">
        <v>455</v>
      </c>
      <c r="D2" s="1" t="s">
        <v>508</v>
      </c>
      <c r="E2" s="1">
        <v>513</v>
      </c>
      <c r="F2" s="1" t="s">
        <v>30</v>
      </c>
      <c r="G2" s="1">
        <v>513</v>
      </c>
      <c r="H2" s="1">
        <v>6664</v>
      </c>
      <c r="I2" s="1">
        <v>328.8</v>
      </c>
      <c r="J2" s="1">
        <v>6664</v>
      </c>
      <c r="K2" s="1">
        <v>0</v>
      </c>
      <c r="O2" s="98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6" x14ac:dyDescent="0.3">
      <c r="A3" s="98">
        <v>2</v>
      </c>
      <c r="B3" s="1">
        <v>15</v>
      </c>
      <c r="C3" s="1" t="s">
        <v>455</v>
      </c>
      <c r="D3" s="1" t="s">
        <v>508</v>
      </c>
      <c r="E3" s="1">
        <v>720</v>
      </c>
      <c r="F3" s="1" t="s">
        <v>38</v>
      </c>
      <c r="G3" s="1">
        <v>720</v>
      </c>
      <c r="H3" s="1">
        <v>6664</v>
      </c>
      <c r="I3" s="1">
        <v>1916.2</v>
      </c>
      <c r="J3" s="1">
        <v>6664</v>
      </c>
      <c r="K3" s="1">
        <v>0</v>
      </c>
      <c r="O3" s="98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.6" x14ac:dyDescent="0.3">
      <c r="A4" s="98">
        <v>3</v>
      </c>
      <c r="B4" s="1">
        <v>15</v>
      </c>
      <c r="C4" s="1" t="s">
        <v>455</v>
      </c>
      <c r="D4" s="1" t="s">
        <v>508</v>
      </c>
      <c r="E4" s="1">
        <v>981</v>
      </c>
      <c r="F4" s="1" t="s">
        <v>49</v>
      </c>
      <c r="G4" s="1">
        <v>981</v>
      </c>
      <c r="H4" s="1">
        <v>6664</v>
      </c>
      <c r="I4" s="1">
        <v>1902.3</v>
      </c>
      <c r="J4" s="1">
        <v>6664</v>
      </c>
      <c r="K4" s="1">
        <v>0</v>
      </c>
      <c r="O4" s="98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7.6" x14ac:dyDescent="0.3">
      <c r="A5" s="98">
        <v>4</v>
      </c>
      <c r="B5" s="1">
        <v>15</v>
      </c>
      <c r="C5" s="1" t="s">
        <v>455</v>
      </c>
      <c r="D5" s="1" t="s">
        <v>508</v>
      </c>
      <c r="E5" s="1">
        <v>1332</v>
      </c>
      <c r="F5" s="1" t="s">
        <v>74</v>
      </c>
      <c r="G5" s="1">
        <v>1332</v>
      </c>
      <c r="H5" s="1">
        <v>6664</v>
      </c>
      <c r="I5" s="1">
        <v>722.2</v>
      </c>
      <c r="J5" s="1">
        <v>6664</v>
      </c>
      <c r="K5" s="1">
        <v>0</v>
      </c>
      <c r="O5" s="98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7.6" x14ac:dyDescent="0.3">
      <c r="A6" s="98">
        <v>5</v>
      </c>
      <c r="B6" s="1">
        <v>15</v>
      </c>
      <c r="C6" s="1" t="s">
        <v>455</v>
      </c>
      <c r="D6" s="1" t="s">
        <v>508</v>
      </c>
      <c r="E6" s="1">
        <v>1350</v>
      </c>
      <c r="F6" s="1" t="s">
        <v>76</v>
      </c>
      <c r="G6" s="1">
        <v>1350</v>
      </c>
      <c r="H6" s="1">
        <v>6664</v>
      </c>
      <c r="I6" s="1">
        <v>488.1</v>
      </c>
      <c r="J6" s="1">
        <v>6664</v>
      </c>
      <c r="K6" s="1">
        <v>0</v>
      </c>
      <c r="O6" s="9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1.4" x14ac:dyDescent="0.3">
      <c r="A7" s="98">
        <v>6</v>
      </c>
      <c r="B7" s="1">
        <v>15</v>
      </c>
      <c r="C7" s="1" t="s">
        <v>455</v>
      </c>
      <c r="D7" s="1" t="s">
        <v>508</v>
      </c>
      <c r="E7" s="1">
        <v>2709</v>
      </c>
      <c r="F7" s="1" t="s">
        <v>127</v>
      </c>
      <c r="G7" s="1">
        <v>2709</v>
      </c>
      <c r="H7" s="1">
        <v>6664</v>
      </c>
      <c r="I7" s="1">
        <v>1614.5</v>
      </c>
      <c r="J7" s="1">
        <v>6687</v>
      </c>
      <c r="K7" s="1">
        <v>23</v>
      </c>
      <c r="O7" s="9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7.6" x14ac:dyDescent="0.3">
      <c r="A8" s="98">
        <v>7</v>
      </c>
      <c r="B8" s="1">
        <v>15</v>
      </c>
      <c r="C8" s="1" t="s">
        <v>455</v>
      </c>
      <c r="D8" s="1" t="s">
        <v>508</v>
      </c>
      <c r="E8" s="1">
        <v>3582</v>
      </c>
      <c r="F8" s="1" t="s">
        <v>99</v>
      </c>
      <c r="G8" s="1">
        <v>1968</v>
      </c>
      <c r="H8" s="1">
        <v>6664</v>
      </c>
      <c r="I8" s="1">
        <v>554.29999999999995</v>
      </c>
      <c r="J8" s="1">
        <v>6748</v>
      </c>
      <c r="K8" s="1">
        <v>84</v>
      </c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6" x14ac:dyDescent="0.3">
      <c r="A9" s="98">
        <v>8</v>
      </c>
      <c r="B9" s="1">
        <v>15</v>
      </c>
      <c r="C9" s="1" t="s">
        <v>455</v>
      </c>
      <c r="D9" s="1" t="s">
        <v>508</v>
      </c>
      <c r="E9" s="1">
        <v>3906</v>
      </c>
      <c r="F9" s="1" t="s">
        <v>171</v>
      </c>
      <c r="G9" s="1">
        <v>3906</v>
      </c>
      <c r="H9" s="1">
        <v>6664</v>
      </c>
      <c r="I9" s="1">
        <v>452.4</v>
      </c>
      <c r="J9" s="1">
        <v>6664</v>
      </c>
      <c r="K9" s="1">
        <v>0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.6" x14ac:dyDescent="0.3">
      <c r="A10" s="98">
        <v>9</v>
      </c>
      <c r="B10" s="1">
        <v>15</v>
      </c>
      <c r="C10" s="1" t="s">
        <v>455</v>
      </c>
      <c r="D10" s="1" t="s">
        <v>508</v>
      </c>
      <c r="E10" s="1">
        <v>4725</v>
      </c>
      <c r="F10" s="1" t="s">
        <v>205</v>
      </c>
      <c r="G10" s="1">
        <v>4725</v>
      </c>
      <c r="H10" s="1">
        <v>6664</v>
      </c>
      <c r="I10" s="1">
        <v>2965.2</v>
      </c>
      <c r="J10" s="1">
        <v>6664</v>
      </c>
      <c r="K10" s="1">
        <v>0</v>
      </c>
      <c r="O10" s="9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.6" x14ac:dyDescent="0.3">
      <c r="A11" s="98">
        <v>10</v>
      </c>
      <c r="B11" s="1">
        <v>15</v>
      </c>
      <c r="C11" s="1" t="s">
        <v>455</v>
      </c>
      <c r="D11" s="1" t="s">
        <v>508</v>
      </c>
      <c r="E11" s="1">
        <v>4779</v>
      </c>
      <c r="F11" s="1" t="s">
        <v>214</v>
      </c>
      <c r="G11" s="1">
        <v>4779</v>
      </c>
      <c r="H11" s="1">
        <v>6664</v>
      </c>
      <c r="I11" s="1">
        <v>1565.3</v>
      </c>
      <c r="J11" s="1">
        <v>6664</v>
      </c>
      <c r="K11" s="1">
        <v>0</v>
      </c>
      <c r="O11" s="98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7.6" x14ac:dyDescent="0.3">
      <c r="A12" s="98">
        <v>11</v>
      </c>
      <c r="B12" s="1">
        <v>15</v>
      </c>
      <c r="C12" s="1" t="s">
        <v>455</v>
      </c>
      <c r="D12" s="1" t="s">
        <v>508</v>
      </c>
      <c r="E12" s="1">
        <v>5319</v>
      </c>
      <c r="F12" s="1" t="s">
        <v>232</v>
      </c>
      <c r="G12" s="1">
        <v>5160</v>
      </c>
      <c r="H12" s="1">
        <v>6664</v>
      </c>
      <c r="I12" s="1">
        <v>1046.8</v>
      </c>
      <c r="J12" s="1">
        <v>6664</v>
      </c>
      <c r="K12" s="1">
        <v>0</v>
      </c>
      <c r="O12" s="98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7.6" x14ac:dyDescent="0.3">
      <c r="A13" s="98">
        <v>12</v>
      </c>
      <c r="B13" s="1">
        <v>15</v>
      </c>
      <c r="C13" s="1" t="s">
        <v>455</v>
      </c>
      <c r="D13" s="1" t="s">
        <v>508</v>
      </c>
      <c r="E13" s="1">
        <v>6101</v>
      </c>
      <c r="F13" s="1" t="s">
        <v>272</v>
      </c>
      <c r="G13" s="1">
        <v>6101</v>
      </c>
      <c r="H13" s="1">
        <v>6664</v>
      </c>
      <c r="I13" s="1">
        <v>6797.2</v>
      </c>
      <c r="J13" s="1">
        <v>6664</v>
      </c>
      <c r="K13" s="1">
        <v>0</v>
      </c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1.4" x14ac:dyDescent="0.3">
      <c r="A14" s="98">
        <v>13</v>
      </c>
      <c r="B14" s="1">
        <v>3</v>
      </c>
      <c r="C14" s="1" t="s">
        <v>456</v>
      </c>
      <c r="D14" s="1" t="s">
        <v>509</v>
      </c>
      <c r="E14" s="1">
        <v>63</v>
      </c>
      <c r="F14" s="1" t="s">
        <v>10</v>
      </c>
      <c r="G14" s="1">
        <v>63</v>
      </c>
      <c r="H14" s="1">
        <v>6664</v>
      </c>
      <c r="I14" s="1">
        <v>520.4</v>
      </c>
      <c r="J14" s="1">
        <v>6715</v>
      </c>
      <c r="K14" s="1">
        <v>51</v>
      </c>
      <c r="O14" s="98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7.6" x14ac:dyDescent="0.3">
      <c r="A15" s="98">
        <v>14</v>
      </c>
      <c r="B15" s="1">
        <v>3</v>
      </c>
      <c r="C15" s="1" t="s">
        <v>456</v>
      </c>
      <c r="D15" s="1" t="s">
        <v>509</v>
      </c>
      <c r="E15" s="1">
        <v>1975</v>
      </c>
      <c r="F15" s="1" t="s">
        <v>246</v>
      </c>
      <c r="G15" s="1">
        <v>1975</v>
      </c>
      <c r="H15" s="1">
        <v>6664</v>
      </c>
      <c r="I15" s="1">
        <v>431.3</v>
      </c>
      <c r="J15" s="1">
        <v>6673</v>
      </c>
      <c r="K15" s="1">
        <v>9</v>
      </c>
      <c r="O15" s="98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.6" x14ac:dyDescent="0.3">
      <c r="A16" s="98">
        <v>15</v>
      </c>
      <c r="B16" s="1">
        <v>3</v>
      </c>
      <c r="C16" s="1" t="s">
        <v>456</v>
      </c>
      <c r="D16" s="1" t="s">
        <v>509</v>
      </c>
      <c r="E16" s="1">
        <v>2988</v>
      </c>
      <c r="F16" s="1" t="s">
        <v>139</v>
      </c>
      <c r="G16" s="1">
        <v>2988</v>
      </c>
      <c r="H16" s="1">
        <v>6664</v>
      </c>
      <c r="I16" s="1">
        <v>538</v>
      </c>
      <c r="J16" s="1">
        <v>6664</v>
      </c>
      <c r="K16" s="1">
        <v>0</v>
      </c>
      <c r="O16" s="98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.6" x14ac:dyDescent="0.3">
      <c r="A17" s="98">
        <v>16</v>
      </c>
      <c r="B17" s="1">
        <v>3</v>
      </c>
      <c r="C17" s="1" t="s">
        <v>456</v>
      </c>
      <c r="D17" s="1" t="s">
        <v>509</v>
      </c>
      <c r="E17" s="1">
        <v>3348</v>
      </c>
      <c r="F17" s="1" t="s">
        <v>156</v>
      </c>
      <c r="G17" s="1">
        <v>3348</v>
      </c>
      <c r="H17" s="1">
        <v>6664</v>
      </c>
      <c r="I17" s="1">
        <v>467.3</v>
      </c>
      <c r="J17" s="1">
        <v>6767</v>
      </c>
      <c r="K17" s="1">
        <v>103</v>
      </c>
      <c r="O17" s="98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7.6" x14ac:dyDescent="0.3">
      <c r="A18" s="98">
        <v>17</v>
      </c>
      <c r="B18" s="1">
        <v>3</v>
      </c>
      <c r="C18" s="1" t="s">
        <v>456</v>
      </c>
      <c r="D18" s="1" t="s">
        <v>509</v>
      </c>
      <c r="E18" s="1">
        <v>3555</v>
      </c>
      <c r="F18" s="1" t="s">
        <v>161</v>
      </c>
      <c r="G18" s="1">
        <v>3555</v>
      </c>
      <c r="H18" s="1">
        <v>6664</v>
      </c>
      <c r="I18" s="1">
        <v>581.9</v>
      </c>
      <c r="J18" s="1">
        <v>6664</v>
      </c>
      <c r="K18" s="1">
        <v>0</v>
      </c>
      <c r="O18" s="98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6" x14ac:dyDescent="0.3">
      <c r="A19" s="98">
        <v>18</v>
      </c>
      <c r="B19" s="1">
        <v>3</v>
      </c>
      <c r="C19" s="1" t="s">
        <v>456</v>
      </c>
      <c r="D19" s="1" t="s">
        <v>509</v>
      </c>
      <c r="E19" s="1">
        <v>3600</v>
      </c>
      <c r="F19" s="1" t="s">
        <v>162</v>
      </c>
      <c r="G19" s="1">
        <v>3600</v>
      </c>
      <c r="H19" s="1">
        <v>6664</v>
      </c>
      <c r="I19" s="1">
        <v>2170.4</v>
      </c>
      <c r="J19" s="1">
        <v>6664</v>
      </c>
      <c r="K19" s="1">
        <v>0</v>
      </c>
      <c r="O19" s="98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55.2" x14ac:dyDescent="0.3">
      <c r="A20" s="98">
        <v>19</v>
      </c>
      <c r="B20" s="1">
        <v>3</v>
      </c>
      <c r="C20" s="1" t="s">
        <v>456</v>
      </c>
      <c r="D20" s="1" t="s">
        <v>509</v>
      </c>
      <c r="E20" s="1">
        <v>4033</v>
      </c>
      <c r="F20" s="1" t="s">
        <v>176</v>
      </c>
      <c r="G20" s="1">
        <v>4033</v>
      </c>
      <c r="H20" s="1">
        <v>6664</v>
      </c>
      <c r="I20" s="1">
        <v>679.4</v>
      </c>
      <c r="J20" s="1">
        <v>6771</v>
      </c>
      <c r="K20" s="1">
        <v>107</v>
      </c>
      <c r="O20" s="98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.6" x14ac:dyDescent="0.3">
      <c r="A21" s="98">
        <v>20</v>
      </c>
      <c r="B21" s="1">
        <v>3</v>
      </c>
      <c r="C21" s="1" t="s">
        <v>456</v>
      </c>
      <c r="D21" s="1" t="s">
        <v>509</v>
      </c>
      <c r="E21" s="1">
        <v>5486</v>
      </c>
      <c r="F21" s="1" t="s">
        <v>244</v>
      </c>
      <c r="G21" s="1">
        <v>5486</v>
      </c>
      <c r="H21" s="1">
        <v>6664</v>
      </c>
      <c r="I21" s="1">
        <v>367.2</v>
      </c>
      <c r="J21" s="1">
        <v>6685</v>
      </c>
      <c r="K21" s="1">
        <v>21</v>
      </c>
      <c r="O21" s="98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1.4" x14ac:dyDescent="0.3">
      <c r="A22" s="98">
        <v>21</v>
      </c>
      <c r="B22" s="1">
        <v>3</v>
      </c>
      <c r="C22" s="1" t="s">
        <v>456</v>
      </c>
      <c r="D22" s="1" t="s">
        <v>509</v>
      </c>
      <c r="E22" s="1">
        <v>5877</v>
      </c>
      <c r="F22" s="1" t="s">
        <v>255</v>
      </c>
      <c r="G22" s="1">
        <v>5877</v>
      </c>
      <c r="H22" s="1">
        <v>6664</v>
      </c>
      <c r="I22" s="1">
        <v>1421.6</v>
      </c>
      <c r="J22" s="1">
        <v>6664</v>
      </c>
      <c r="K22" s="1">
        <v>0</v>
      </c>
      <c r="O22" s="98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7.6" x14ac:dyDescent="0.3">
      <c r="A23" s="98">
        <v>22</v>
      </c>
      <c r="B23" s="1">
        <v>3</v>
      </c>
      <c r="C23" s="1" t="s">
        <v>456</v>
      </c>
      <c r="D23" s="1" t="s">
        <v>509</v>
      </c>
      <c r="E23" s="1">
        <v>6039</v>
      </c>
      <c r="F23" s="1" t="s">
        <v>264</v>
      </c>
      <c r="G23" s="1">
        <v>6039</v>
      </c>
      <c r="H23" s="1">
        <v>6664</v>
      </c>
      <c r="I23" s="1">
        <v>14504</v>
      </c>
      <c r="J23" s="1">
        <v>6664</v>
      </c>
      <c r="K23" s="1">
        <v>0</v>
      </c>
      <c r="O23" s="98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.6" x14ac:dyDescent="0.3">
      <c r="A24" s="98">
        <v>23</v>
      </c>
      <c r="B24" s="1">
        <v>3</v>
      </c>
      <c r="C24" s="1" t="s">
        <v>456</v>
      </c>
      <c r="D24" s="1" t="s">
        <v>509</v>
      </c>
      <c r="E24" s="1">
        <v>6990</v>
      </c>
      <c r="F24" s="1" t="s">
        <v>324</v>
      </c>
      <c r="G24" s="1">
        <v>6990</v>
      </c>
      <c r="H24" s="1">
        <v>6664</v>
      </c>
      <c r="I24" s="1">
        <v>829</v>
      </c>
      <c r="J24" s="1">
        <v>6687</v>
      </c>
      <c r="K24" s="1">
        <v>23</v>
      </c>
      <c r="O24" s="98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.6" x14ac:dyDescent="0.3">
      <c r="A25" s="98">
        <v>24</v>
      </c>
      <c r="B25" s="1">
        <v>3</v>
      </c>
      <c r="C25" s="1" t="s">
        <v>456</v>
      </c>
      <c r="D25" s="1" t="s">
        <v>509</v>
      </c>
      <c r="E25" s="1">
        <v>6992</v>
      </c>
      <c r="F25" s="1" t="s">
        <v>326</v>
      </c>
      <c r="G25" s="1">
        <v>6992</v>
      </c>
      <c r="H25" s="1">
        <v>6664</v>
      </c>
      <c r="I25" s="1">
        <v>541</v>
      </c>
      <c r="J25" s="1">
        <v>6693</v>
      </c>
      <c r="K25" s="1">
        <v>29</v>
      </c>
      <c r="O25" s="98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41.4" x14ac:dyDescent="0.3">
      <c r="A26" s="98">
        <v>25</v>
      </c>
      <c r="B26" s="1">
        <v>3</v>
      </c>
      <c r="C26" s="1" t="s">
        <v>456</v>
      </c>
      <c r="D26" s="1" t="s">
        <v>509</v>
      </c>
      <c r="E26" s="1">
        <v>7098</v>
      </c>
      <c r="F26" s="1" t="s">
        <v>333</v>
      </c>
      <c r="G26" s="1">
        <v>7098</v>
      </c>
      <c r="H26" s="1">
        <v>6664</v>
      </c>
      <c r="I26" s="1">
        <v>559.29999999999995</v>
      </c>
      <c r="J26" s="1">
        <v>6664</v>
      </c>
      <c r="K26" s="1">
        <v>0</v>
      </c>
      <c r="O26" s="98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.6" x14ac:dyDescent="0.3">
      <c r="A27" s="98">
        <v>26</v>
      </c>
      <c r="B27" s="1">
        <v>24</v>
      </c>
      <c r="C27" s="1" t="s">
        <v>457</v>
      </c>
      <c r="D27" s="1" t="s">
        <v>509</v>
      </c>
      <c r="E27" s="1">
        <v>225</v>
      </c>
      <c r="F27" s="1" t="s">
        <v>18</v>
      </c>
      <c r="G27" s="1">
        <v>225</v>
      </c>
      <c r="H27" s="1">
        <v>6664</v>
      </c>
      <c r="I27" s="1">
        <v>4188</v>
      </c>
      <c r="J27" s="1">
        <v>6754</v>
      </c>
      <c r="K27" s="1">
        <v>90</v>
      </c>
      <c r="O27" s="9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7.6" x14ac:dyDescent="0.3">
      <c r="A28" s="98">
        <v>27</v>
      </c>
      <c r="B28" s="1">
        <v>24</v>
      </c>
      <c r="C28" s="1" t="s">
        <v>457</v>
      </c>
      <c r="D28" s="1" t="s">
        <v>509</v>
      </c>
      <c r="E28" s="1">
        <v>472</v>
      </c>
      <c r="F28" s="1" t="s">
        <v>28</v>
      </c>
      <c r="G28" s="1">
        <v>472</v>
      </c>
      <c r="H28" s="1">
        <v>6664</v>
      </c>
      <c r="I28" s="1">
        <v>1604</v>
      </c>
      <c r="J28" s="1">
        <v>6664</v>
      </c>
      <c r="K28" s="1">
        <v>0</v>
      </c>
      <c r="O28" s="9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.6" x14ac:dyDescent="0.3">
      <c r="A29" s="98">
        <v>28</v>
      </c>
      <c r="B29" s="1">
        <v>24</v>
      </c>
      <c r="C29" s="1" t="s">
        <v>457</v>
      </c>
      <c r="D29" s="1" t="s">
        <v>509</v>
      </c>
      <c r="E29" s="1">
        <v>729</v>
      </c>
      <c r="F29" s="1" t="s">
        <v>39</v>
      </c>
      <c r="G29" s="1">
        <v>729</v>
      </c>
      <c r="H29" s="1">
        <v>6664</v>
      </c>
      <c r="I29" s="1">
        <v>2048.4</v>
      </c>
      <c r="J29" s="1">
        <v>6664</v>
      </c>
      <c r="K29" s="1">
        <v>0</v>
      </c>
      <c r="O29" s="9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41.4" x14ac:dyDescent="0.3">
      <c r="A30" s="98">
        <v>29</v>
      </c>
      <c r="B30" s="1">
        <v>24</v>
      </c>
      <c r="C30" s="1" t="s">
        <v>457</v>
      </c>
      <c r="D30" s="1" t="s">
        <v>509</v>
      </c>
      <c r="E30" s="1">
        <v>1413</v>
      </c>
      <c r="F30" s="1" t="s">
        <v>78</v>
      </c>
      <c r="G30" s="1">
        <v>1413</v>
      </c>
      <c r="H30" s="1">
        <v>6664</v>
      </c>
      <c r="I30" s="1">
        <v>423.8</v>
      </c>
      <c r="J30" s="1">
        <v>6811</v>
      </c>
      <c r="K30" s="1">
        <v>147</v>
      </c>
      <c r="O30" s="9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.6" x14ac:dyDescent="0.3">
      <c r="A31" s="98">
        <v>30</v>
      </c>
      <c r="B31" s="1">
        <v>24</v>
      </c>
      <c r="C31" s="1" t="s">
        <v>457</v>
      </c>
      <c r="D31" s="1" t="s">
        <v>509</v>
      </c>
      <c r="E31" s="1">
        <v>2313</v>
      </c>
      <c r="F31" s="1" t="s">
        <v>113</v>
      </c>
      <c r="G31" s="1">
        <v>2313</v>
      </c>
      <c r="H31" s="1">
        <v>6664</v>
      </c>
      <c r="I31" s="1">
        <v>3710.6</v>
      </c>
      <c r="J31" s="1">
        <v>6691</v>
      </c>
      <c r="K31" s="1">
        <v>27</v>
      </c>
      <c r="O31" s="9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.6" x14ac:dyDescent="0.3">
      <c r="A32" s="98">
        <v>31</v>
      </c>
      <c r="B32" s="1">
        <v>24</v>
      </c>
      <c r="C32" s="1" t="s">
        <v>457</v>
      </c>
      <c r="D32" s="1" t="s">
        <v>509</v>
      </c>
      <c r="E32" s="1">
        <v>2466</v>
      </c>
      <c r="F32" s="1" t="s">
        <v>120</v>
      </c>
      <c r="G32" s="1">
        <v>2466</v>
      </c>
      <c r="H32" s="1">
        <v>6664</v>
      </c>
      <c r="I32" s="1">
        <v>1425.2</v>
      </c>
      <c r="J32" s="1">
        <v>6664</v>
      </c>
      <c r="K32" s="1">
        <v>0</v>
      </c>
      <c r="O32" s="9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.6" x14ac:dyDescent="0.3">
      <c r="A33" s="98">
        <v>32</v>
      </c>
      <c r="B33" s="1">
        <v>24</v>
      </c>
      <c r="C33" s="1" t="s">
        <v>457</v>
      </c>
      <c r="D33" s="1" t="s">
        <v>509</v>
      </c>
      <c r="E33" s="1">
        <v>2520</v>
      </c>
      <c r="F33" s="1" t="s">
        <v>124</v>
      </c>
      <c r="G33" s="1">
        <v>2520</v>
      </c>
      <c r="H33" s="1">
        <v>6664</v>
      </c>
      <c r="I33" s="1">
        <v>267.10000000000002</v>
      </c>
      <c r="J33" s="1">
        <v>6667</v>
      </c>
      <c r="K33" s="1">
        <v>3</v>
      </c>
      <c r="O33" s="9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.6" x14ac:dyDescent="0.3">
      <c r="A34" s="98">
        <v>33</v>
      </c>
      <c r="B34" s="1">
        <v>24</v>
      </c>
      <c r="C34" s="1" t="s">
        <v>457</v>
      </c>
      <c r="D34" s="1" t="s">
        <v>509</v>
      </c>
      <c r="E34" s="1">
        <v>3033</v>
      </c>
      <c r="F34" s="1" t="s">
        <v>141</v>
      </c>
      <c r="G34" s="1">
        <v>3033</v>
      </c>
      <c r="H34" s="1">
        <v>6664</v>
      </c>
      <c r="I34" s="1">
        <v>459.6</v>
      </c>
      <c r="J34" s="1">
        <v>6776</v>
      </c>
      <c r="K34" s="1">
        <v>112</v>
      </c>
      <c r="O34" s="9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.6" x14ac:dyDescent="0.3">
      <c r="A35" s="98">
        <v>34</v>
      </c>
      <c r="B35" s="1">
        <v>24</v>
      </c>
      <c r="C35" s="1" t="s">
        <v>457</v>
      </c>
      <c r="D35" s="1" t="s">
        <v>509</v>
      </c>
      <c r="E35" s="1">
        <v>3195</v>
      </c>
      <c r="F35" s="1" t="s">
        <v>126</v>
      </c>
      <c r="G35" s="1">
        <v>3195</v>
      </c>
      <c r="H35" s="1">
        <v>6664</v>
      </c>
      <c r="I35" s="1">
        <v>1248.4000000000001</v>
      </c>
      <c r="J35" s="1">
        <v>6738</v>
      </c>
      <c r="K35" s="1">
        <v>74</v>
      </c>
      <c r="O35" s="9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.6" x14ac:dyDescent="0.3">
      <c r="A36" s="98">
        <v>35</v>
      </c>
      <c r="B36" s="1">
        <v>24</v>
      </c>
      <c r="C36" s="1" t="s">
        <v>457</v>
      </c>
      <c r="D36" s="1" t="s">
        <v>509</v>
      </c>
      <c r="E36" s="1">
        <v>3942</v>
      </c>
      <c r="F36" s="1" t="s">
        <v>174</v>
      </c>
      <c r="G36" s="1">
        <v>3942</v>
      </c>
      <c r="H36" s="1">
        <v>6664</v>
      </c>
      <c r="I36" s="1">
        <v>672.5</v>
      </c>
      <c r="J36" s="1">
        <v>6664</v>
      </c>
      <c r="K36" s="1">
        <v>0</v>
      </c>
      <c r="O36" s="9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.6" x14ac:dyDescent="0.3">
      <c r="A37" s="98">
        <v>36</v>
      </c>
      <c r="B37" s="1">
        <v>24</v>
      </c>
      <c r="C37" s="1" t="s">
        <v>457</v>
      </c>
      <c r="D37" s="1" t="s">
        <v>509</v>
      </c>
      <c r="E37" s="1">
        <v>4617</v>
      </c>
      <c r="F37" s="1" t="s">
        <v>201</v>
      </c>
      <c r="G37" s="1">
        <v>4617</v>
      </c>
      <c r="H37" s="1">
        <v>6664</v>
      </c>
      <c r="I37" s="1">
        <v>1548.1</v>
      </c>
      <c r="J37" s="1">
        <v>6664</v>
      </c>
      <c r="K37" s="1">
        <v>0</v>
      </c>
      <c r="O37" s="9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1.4" x14ac:dyDescent="0.3">
      <c r="A38" s="98">
        <v>37</v>
      </c>
      <c r="B38" s="1">
        <v>24</v>
      </c>
      <c r="C38" s="1" t="s">
        <v>457</v>
      </c>
      <c r="D38" s="1" t="s">
        <v>509</v>
      </c>
      <c r="E38" s="1">
        <v>4775</v>
      </c>
      <c r="F38" s="1" t="s">
        <v>220</v>
      </c>
      <c r="G38" s="1">
        <v>4775</v>
      </c>
      <c r="H38" s="1">
        <v>6664</v>
      </c>
      <c r="I38" s="1">
        <v>195.3</v>
      </c>
      <c r="J38" s="1">
        <v>6834</v>
      </c>
      <c r="K38" s="1">
        <v>170</v>
      </c>
      <c r="O38" s="9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.6" x14ac:dyDescent="0.3">
      <c r="A39" s="98">
        <v>38</v>
      </c>
      <c r="B39" s="1">
        <v>24</v>
      </c>
      <c r="C39" s="1" t="s">
        <v>457</v>
      </c>
      <c r="D39" s="1" t="s">
        <v>509</v>
      </c>
      <c r="E39" s="1">
        <v>4779</v>
      </c>
      <c r="F39" s="1" t="s">
        <v>214</v>
      </c>
      <c r="G39" s="1">
        <v>4779</v>
      </c>
      <c r="H39" s="1">
        <v>6664</v>
      </c>
      <c r="I39" s="1">
        <v>1565.3</v>
      </c>
      <c r="J39" s="1">
        <v>6664</v>
      </c>
      <c r="K39" s="1">
        <v>0</v>
      </c>
      <c r="O39" s="98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.6" x14ac:dyDescent="0.3">
      <c r="A40" s="98">
        <v>39</v>
      </c>
      <c r="B40" s="1">
        <v>24</v>
      </c>
      <c r="C40" s="1" t="s">
        <v>457</v>
      </c>
      <c r="D40" s="1" t="s">
        <v>509</v>
      </c>
      <c r="E40" s="1">
        <v>4878</v>
      </c>
      <c r="F40" s="1" t="s">
        <v>225</v>
      </c>
      <c r="G40" s="1">
        <v>4878</v>
      </c>
      <c r="H40" s="1">
        <v>6664</v>
      </c>
      <c r="I40" s="1">
        <v>630.5</v>
      </c>
      <c r="J40" s="1">
        <v>6664</v>
      </c>
      <c r="K40" s="1">
        <v>0</v>
      </c>
      <c r="O40" s="98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.6" x14ac:dyDescent="0.3">
      <c r="A41" s="98">
        <v>40</v>
      </c>
      <c r="B41" s="1">
        <v>24</v>
      </c>
      <c r="C41" s="1" t="s">
        <v>457</v>
      </c>
      <c r="D41" s="1" t="s">
        <v>509</v>
      </c>
      <c r="E41" s="1">
        <v>5121</v>
      </c>
      <c r="F41" s="1" t="s">
        <v>233</v>
      </c>
      <c r="G41" s="1">
        <v>5121</v>
      </c>
      <c r="H41" s="1">
        <v>6664</v>
      </c>
      <c r="I41" s="1">
        <v>722.9</v>
      </c>
      <c r="J41" s="1">
        <v>6664</v>
      </c>
      <c r="K41" s="1">
        <v>0</v>
      </c>
      <c r="O41" s="98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.6" x14ac:dyDescent="0.3">
      <c r="A42" s="98">
        <v>41</v>
      </c>
      <c r="B42" s="1">
        <v>24</v>
      </c>
      <c r="C42" s="1" t="s">
        <v>457</v>
      </c>
      <c r="D42" s="1" t="s">
        <v>509</v>
      </c>
      <c r="E42" s="1">
        <v>5139</v>
      </c>
      <c r="F42" s="1" t="s">
        <v>234</v>
      </c>
      <c r="G42" s="1">
        <v>5139</v>
      </c>
      <c r="H42" s="1">
        <v>6664</v>
      </c>
      <c r="I42" s="1">
        <v>194.3</v>
      </c>
      <c r="J42" s="1">
        <v>6831</v>
      </c>
      <c r="K42" s="1">
        <v>167</v>
      </c>
      <c r="O42" s="98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.6" x14ac:dyDescent="0.3">
      <c r="A43" s="98">
        <v>42</v>
      </c>
      <c r="B43" s="1">
        <v>24</v>
      </c>
      <c r="C43" s="1" t="s">
        <v>457</v>
      </c>
      <c r="D43" s="1" t="s">
        <v>509</v>
      </c>
      <c r="E43" s="1">
        <v>5184</v>
      </c>
      <c r="F43" s="1" t="s">
        <v>237</v>
      </c>
      <c r="G43" s="1">
        <v>5184</v>
      </c>
      <c r="H43" s="1">
        <v>6664</v>
      </c>
      <c r="I43" s="1">
        <v>1834.8</v>
      </c>
      <c r="J43" s="1">
        <v>6665</v>
      </c>
      <c r="K43" s="1">
        <v>1</v>
      </c>
      <c r="O43" s="98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.6" x14ac:dyDescent="0.3">
      <c r="A44" s="98">
        <v>43</v>
      </c>
      <c r="B44" s="1">
        <v>24</v>
      </c>
      <c r="C44" s="1" t="s">
        <v>457</v>
      </c>
      <c r="D44" s="1" t="s">
        <v>509</v>
      </c>
      <c r="E44" s="1">
        <v>5323</v>
      </c>
      <c r="F44" s="1" t="s">
        <v>242</v>
      </c>
      <c r="G44" s="1">
        <v>5325</v>
      </c>
      <c r="H44" s="1">
        <v>6664</v>
      </c>
      <c r="I44" s="1">
        <v>590</v>
      </c>
      <c r="J44" s="1">
        <v>6784</v>
      </c>
      <c r="K44" s="1">
        <v>120</v>
      </c>
      <c r="O44" s="98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.6" x14ac:dyDescent="0.3">
      <c r="A45" s="98">
        <v>44</v>
      </c>
      <c r="B45" s="1">
        <v>24</v>
      </c>
      <c r="C45" s="1" t="s">
        <v>457</v>
      </c>
      <c r="D45" s="1" t="s">
        <v>509</v>
      </c>
      <c r="E45" s="1">
        <v>5643</v>
      </c>
      <c r="F45" s="1" t="s">
        <v>249</v>
      </c>
      <c r="G45" s="1">
        <v>5643</v>
      </c>
      <c r="H45" s="1">
        <v>6664</v>
      </c>
      <c r="I45" s="1">
        <v>1015.1</v>
      </c>
      <c r="J45" s="1">
        <v>6664</v>
      </c>
      <c r="K45" s="1">
        <v>0</v>
      </c>
      <c r="O45" s="98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41.4" x14ac:dyDescent="0.3">
      <c r="A46" s="98">
        <v>45</v>
      </c>
      <c r="B46" s="1">
        <v>24</v>
      </c>
      <c r="C46" s="1" t="s">
        <v>457</v>
      </c>
      <c r="D46" s="1" t="s">
        <v>509</v>
      </c>
      <c r="E46" s="1">
        <v>6091</v>
      </c>
      <c r="F46" s="1" t="s">
        <v>266</v>
      </c>
      <c r="G46" s="1">
        <v>6091</v>
      </c>
      <c r="H46" s="1">
        <v>6664</v>
      </c>
      <c r="I46" s="1">
        <v>920.1</v>
      </c>
      <c r="J46" s="1">
        <v>6697</v>
      </c>
      <c r="K46" s="1">
        <v>33</v>
      </c>
      <c r="O46" s="98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.6" x14ac:dyDescent="0.3">
      <c r="A47" s="98">
        <v>46</v>
      </c>
      <c r="B47" s="1">
        <v>24</v>
      </c>
      <c r="C47" s="1" t="s">
        <v>457</v>
      </c>
      <c r="D47" s="1" t="s">
        <v>509</v>
      </c>
      <c r="E47" s="1">
        <v>6095</v>
      </c>
      <c r="F47" s="1" t="s">
        <v>267</v>
      </c>
      <c r="G47" s="1">
        <v>6095</v>
      </c>
      <c r="H47" s="1">
        <v>6664</v>
      </c>
      <c r="I47" s="1">
        <v>638.20000000000005</v>
      </c>
      <c r="J47" s="1">
        <v>6726</v>
      </c>
      <c r="K47" s="1">
        <v>62</v>
      </c>
      <c r="O47" s="98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5.2" x14ac:dyDescent="0.3">
      <c r="A48" s="98">
        <v>47</v>
      </c>
      <c r="B48" s="1">
        <v>24</v>
      </c>
      <c r="C48" s="1" t="s">
        <v>457</v>
      </c>
      <c r="D48" s="1" t="s">
        <v>509</v>
      </c>
      <c r="E48" s="1">
        <v>6096</v>
      </c>
      <c r="F48" s="1" t="s">
        <v>274</v>
      </c>
      <c r="G48" s="1">
        <v>6096</v>
      </c>
      <c r="H48" s="1">
        <v>6664</v>
      </c>
      <c r="I48" s="1">
        <v>547.20000000000005</v>
      </c>
      <c r="J48" s="1">
        <v>6793</v>
      </c>
      <c r="K48" s="1">
        <v>129</v>
      </c>
      <c r="O48" s="98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.6" x14ac:dyDescent="0.3">
      <c r="A49" s="98">
        <v>48</v>
      </c>
      <c r="B49" s="1">
        <v>24</v>
      </c>
      <c r="C49" s="1" t="s">
        <v>457</v>
      </c>
      <c r="D49" s="1" t="s">
        <v>509</v>
      </c>
      <c r="E49" s="1">
        <v>6246</v>
      </c>
      <c r="F49" s="1" t="s">
        <v>282</v>
      </c>
      <c r="G49" s="1">
        <v>6246</v>
      </c>
      <c r="H49" s="1">
        <v>6664</v>
      </c>
      <c r="I49" s="1">
        <v>160.69999999999999</v>
      </c>
      <c r="J49" s="1">
        <v>6839</v>
      </c>
      <c r="K49" s="1">
        <v>175</v>
      </c>
      <c r="O49" s="98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.6" x14ac:dyDescent="0.3">
      <c r="A50" s="98">
        <v>49</v>
      </c>
      <c r="B50" s="1">
        <v>24</v>
      </c>
      <c r="C50" s="1" t="s">
        <v>457</v>
      </c>
      <c r="D50" s="1" t="s">
        <v>509</v>
      </c>
      <c r="E50" s="1">
        <v>6561</v>
      </c>
      <c r="F50" s="1" t="s">
        <v>294</v>
      </c>
      <c r="G50" s="1">
        <v>6561</v>
      </c>
      <c r="H50" s="1">
        <v>6664</v>
      </c>
      <c r="I50" s="1">
        <v>361.5</v>
      </c>
      <c r="J50" s="1">
        <v>6664</v>
      </c>
      <c r="K50" s="1">
        <v>0</v>
      </c>
      <c r="O50" s="98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.6" x14ac:dyDescent="0.3">
      <c r="A51" s="98">
        <v>50</v>
      </c>
      <c r="B51" s="1">
        <v>24</v>
      </c>
      <c r="C51" s="1" t="s">
        <v>457</v>
      </c>
      <c r="D51" s="1" t="s">
        <v>509</v>
      </c>
      <c r="E51" s="1">
        <v>6867</v>
      </c>
      <c r="F51" s="1" t="s">
        <v>309</v>
      </c>
      <c r="G51" s="1">
        <v>6867</v>
      </c>
      <c r="H51" s="1">
        <v>6664</v>
      </c>
      <c r="I51" s="1">
        <v>1543.7</v>
      </c>
      <c r="J51" s="1">
        <v>6664</v>
      </c>
      <c r="K51" s="1">
        <v>0</v>
      </c>
      <c r="O51" s="98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41.4" x14ac:dyDescent="0.3">
      <c r="A52" s="98">
        <v>51</v>
      </c>
      <c r="B52" s="1">
        <v>24</v>
      </c>
      <c r="C52" s="1" t="s">
        <v>457</v>
      </c>
      <c r="D52" s="1" t="s">
        <v>509</v>
      </c>
      <c r="E52" s="1">
        <v>7110</v>
      </c>
      <c r="F52" s="1" t="s">
        <v>334</v>
      </c>
      <c r="G52" s="1">
        <v>7110</v>
      </c>
      <c r="H52" s="1">
        <v>6664</v>
      </c>
      <c r="I52" s="1">
        <v>950.3</v>
      </c>
      <c r="J52" s="1">
        <v>6756</v>
      </c>
      <c r="K52" s="1">
        <v>92</v>
      </c>
      <c r="O52" s="98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.6" x14ac:dyDescent="0.3">
      <c r="A53" s="98">
        <v>52</v>
      </c>
      <c r="B53" s="1">
        <v>7</v>
      </c>
      <c r="C53" s="1" t="s">
        <v>458</v>
      </c>
      <c r="D53" s="1" t="s">
        <v>509</v>
      </c>
      <c r="E53" s="1">
        <v>3555</v>
      </c>
      <c r="F53" s="1" t="s">
        <v>161</v>
      </c>
      <c r="G53" s="1">
        <v>3555</v>
      </c>
      <c r="H53" s="1">
        <v>6664</v>
      </c>
      <c r="I53" s="1">
        <v>581.9</v>
      </c>
      <c r="J53" s="1">
        <v>6664</v>
      </c>
      <c r="K53" s="1">
        <v>0</v>
      </c>
      <c r="O53" s="9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.6" x14ac:dyDescent="0.3">
      <c r="A54" s="98">
        <v>53</v>
      </c>
      <c r="B54" s="1">
        <v>7</v>
      </c>
      <c r="C54" s="1" t="s">
        <v>458</v>
      </c>
      <c r="D54" s="1" t="s">
        <v>509</v>
      </c>
      <c r="E54" s="1">
        <v>6039</v>
      </c>
      <c r="F54" s="1" t="s">
        <v>264</v>
      </c>
      <c r="G54" s="1">
        <v>6039</v>
      </c>
      <c r="H54" s="1">
        <v>6664</v>
      </c>
      <c r="I54" s="1">
        <v>14504</v>
      </c>
      <c r="J54" s="1">
        <v>6664</v>
      </c>
      <c r="K54" s="1">
        <v>0</v>
      </c>
      <c r="O54" s="98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.6" x14ac:dyDescent="0.3">
      <c r="A55" s="98">
        <v>54</v>
      </c>
      <c r="B55" s="1">
        <v>17</v>
      </c>
      <c r="C55" s="1" t="s">
        <v>459</v>
      </c>
      <c r="D55" s="1" t="s">
        <v>508</v>
      </c>
      <c r="E55" s="1">
        <v>981</v>
      </c>
      <c r="F55" s="1" t="s">
        <v>49</v>
      </c>
      <c r="G55" s="1">
        <v>981</v>
      </c>
      <c r="H55" s="1">
        <v>6664</v>
      </c>
      <c r="I55" s="1">
        <v>1902.3</v>
      </c>
      <c r="J55" s="1">
        <v>6664</v>
      </c>
      <c r="K55" s="1">
        <v>0</v>
      </c>
      <c r="O55" s="98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5.2" x14ac:dyDescent="0.3">
      <c r="A56" s="98">
        <v>55</v>
      </c>
      <c r="B56" s="1">
        <v>17</v>
      </c>
      <c r="C56" s="1" t="s">
        <v>459</v>
      </c>
      <c r="D56" s="1" t="s">
        <v>508</v>
      </c>
      <c r="E56" s="1">
        <v>1737</v>
      </c>
      <c r="F56" s="1" t="s">
        <v>90</v>
      </c>
      <c r="G56" s="1">
        <v>1737</v>
      </c>
      <c r="H56" s="1">
        <v>6664</v>
      </c>
      <c r="I56" s="1">
        <v>32979.199999999997</v>
      </c>
      <c r="J56" s="1">
        <v>6732</v>
      </c>
      <c r="K56" s="1">
        <v>68</v>
      </c>
      <c r="O56" s="98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.6" x14ac:dyDescent="0.3">
      <c r="A57" s="98">
        <v>56</v>
      </c>
      <c r="B57" s="1">
        <v>43</v>
      </c>
      <c r="C57" s="1" t="s">
        <v>460</v>
      </c>
      <c r="D57" s="1" t="s">
        <v>508</v>
      </c>
      <c r="E57" s="1">
        <v>3141</v>
      </c>
      <c r="F57" s="1" t="s">
        <v>148</v>
      </c>
      <c r="G57" s="1">
        <v>3141</v>
      </c>
      <c r="H57" s="1">
        <v>6664</v>
      </c>
      <c r="I57" s="1">
        <v>13981.6</v>
      </c>
      <c r="J57" s="1">
        <v>6681</v>
      </c>
      <c r="K57" s="1">
        <v>17</v>
      </c>
      <c r="O57" s="98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5.2" x14ac:dyDescent="0.3">
      <c r="A58" s="98">
        <v>57</v>
      </c>
      <c r="B58" s="1">
        <v>16</v>
      </c>
      <c r="C58" s="1" t="s">
        <v>537</v>
      </c>
      <c r="D58" s="1" t="s">
        <v>508</v>
      </c>
      <c r="E58" s="1">
        <v>1737</v>
      </c>
      <c r="F58" s="1" t="s">
        <v>90</v>
      </c>
      <c r="G58" s="1">
        <v>1737</v>
      </c>
      <c r="H58" s="1">
        <v>6664</v>
      </c>
      <c r="I58" s="1">
        <v>32979.199999999997</v>
      </c>
      <c r="J58" s="1">
        <v>6732</v>
      </c>
      <c r="K58" s="1">
        <v>68</v>
      </c>
      <c r="O58" s="98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.6" x14ac:dyDescent="0.3">
      <c r="A59" s="98">
        <v>58</v>
      </c>
      <c r="B59" s="1">
        <v>16</v>
      </c>
      <c r="C59" s="1" t="s">
        <v>537</v>
      </c>
      <c r="D59" s="1" t="s">
        <v>508</v>
      </c>
      <c r="E59" s="1">
        <v>5805</v>
      </c>
      <c r="F59" s="1" t="s">
        <v>252</v>
      </c>
      <c r="G59" s="1">
        <v>5805</v>
      </c>
      <c r="H59" s="1">
        <v>6664</v>
      </c>
      <c r="I59" s="1">
        <v>1122.9000000000001</v>
      </c>
      <c r="J59" s="1">
        <v>6732</v>
      </c>
      <c r="K59" s="1">
        <v>68</v>
      </c>
      <c r="O59" s="98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.6" x14ac:dyDescent="0.3">
      <c r="A60" s="98">
        <v>59</v>
      </c>
      <c r="B60" s="1">
        <v>16</v>
      </c>
      <c r="C60" s="1" t="s">
        <v>537</v>
      </c>
      <c r="D60" s="1" t="s">
        <v>508</v>
      </c>
      <c r="E60" s="1">
        <v>6101</v>
      </c>
      <c r="F60" s="1" t="s">
        <v>272</v>
      </c>
      <c r="G60" s="1">
        <v>6101</v>
      </c>
      <c r="H60" s="1">
        <v>6664</v>
      </c>
      <c r="I60" s="1">
        <v>6797.2</v>
      </c>
      <c r="J60" s="1">
        <v>6664</v>
      </c>
      <c r="K60" s="1">
        <v>0</v>
      </c>
      <c r="O60" s="98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.6" x14ac:dyDescent="0.3">
      <c r="A61" s="98">
        <v>60</v>
      </c>
      <c r="B61" s="1">
        <v>29</v>
      </c>
      <c r="C61" s="1" t="s">
        <v>461</v>
      </c>
      <c r="D61" s="1" t="s">
        <v>508</v>
      </c>
      <c r="E61" s="1">
        <v>234</v>
      </c>
      <c r="F61" s="1" t="s">
        <v>19</v>
      </c>
      <c r="G61" s="1">
        <v>234</v>
      </c>
      <c r="H61" s="1">
        <v>6664</v>
      </c>
      <c r="I61" s="1">
        <v>1258.3</v>
      </c>
      <c r="J61" s="1">
        <v>6681</v>
      </c>
      <c r="K61" s="1">
        <v>17</v>
      </c>
      <c r="O61" s="9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.6" x14ac:dyDescent="0.3">
      <c r="A62" s="98">
        <v>61</v>
      </c>
      <c r="B62" s="1">
        <v>29</v>
      </c>
      <c r="C62" s="1" t="s">
        <v>461</v>
      </c>
      <c r="D62" s="1" t="s">
        <v>508</v>
      </c>
      <c r="E62" s="1">
        <v>243</v>
      </c>
      <c r="F62" s="1" t="s">
        <v>20</v>
      </c>
      <c r="G62" s="1">
        <v>243</v>
      </c>
      <c r="H62" s="1">
        <v>6664</v>
      </c>
      <c r="I62" s="1">
        <v>234.3</v>
      </c>
      <c r="J62" s="1">
        <v>6729</v>
      </c>
      <c r="K62" s="1">
        <v>65</v>
      </c>
      <c r="O62" s="9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.6" x14ac:dyDescent="0.3">
      <c r="A63" s="98">
        <v>62</v>
      </c>
      <c r="B63" s="1">
        <v>29</v>
      </c>
      <c r="C63" s="1" t="s">
        <v>461</v>
      </c>
      <c r="D63" s="1" t="s">
        <v>508</v>
      </c>
      <c r="E63" s="1">
        <v>585</v>
      </c>
      <c r="F63" s="1" t="s">
        <v>33</v>
      </c>
      <c r="G63" s="1">
        <v>585</v>
      </c>
      <c r="H63" s="1">
        <v>6664</v>
      </c>
      <c r="I63" s="1">
        <v>574.20000000000005</v>
      </c>
      <c r="J63" s="1">
        <v>6721</v>
      </c>
      <c r="K63" s="1">
        <v>57</v>
      </c>
      <c r="O63" s="9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.6" x14ac:dyDescent="0.3">
      <c r="A64" s="98">
        <v>63</v>
      </c>
      <c r="B64" s="1">
        <v>29</v>
      </c>
      <c r="C64" s="1" t="s">
        <v>461</v>
      </c>
      <c r="D64" s="1" t="s">
        <v>508</v>
      </c>
      <c r="E64" s="1">
        <v>1675</v>
      </c>
      <c r="F64" s="1" t="s">
        <v>87</v>
      </c>
      <c r="G64" s="1">
        <v>1675</v>
      </c>
      <c r="H64" s="1">
        <v>6664</v>
      </c>
      <c r="I64" s="1">
        <v>191.5</v>
      </c>
      <c r="J64" s="1">
        <v>6839</v>
      </c>
      <c r="K64" s="1">
        <v>175</v>
      </c>
      <c r="O64" s="9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.6" x14ac:dyDescent="0.3">
      <c r="A65" s="98">
        <v>64</v>
      </c>
      <c r="B65" s="1">
        <v>29</v>
      </c>
      <c r="C65" s="1" t="s">
        <v>461</v>
      </c>
      <c r="D65" s="1" t="s">
        <v>508</v>
      </c>
      <c r="E65" s="1">
        <v>1863</v>
      </c>
      <c r="F65" s="1" t="s">
        <v>93</v>
      </c>
      <c r="G65" s="1">
        <v>1863</v>
      </c>
      <c r="H65" s="1">
        <v>6664</v>
      </c>
      <c r="I65" s="1">
        <v>10555.8</v>
      </c>
      <c r="J65" s="1">
        <v>6671</v>
      </c>
      <c r="K65" s="1">
        <v>7</v>
      </c>
      <c r="O65" s="9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.6" x14ac:dyDescent="0.3">
      <c r="A66" s="98">
        <v>65</v>
      </c>
      <c r="B66" s="1">
        <v>29</v>
      </c>
      <c r="C66" s="1" t="s">
        <v>461</v>
      </c>
      <c r="D66" s="1" t="s">
        <v>508</v>
      </c>
      <c r="E66" s="1">
        <v>1965</v>
      </c>
      <c r="F66" s="1" t="s">
        <v>104</v>
      </c>
      <c r="G66" s="1">
        <v>1965</v>
      </c>
      <c r="H66" s="1">
        <v>6664</v>
      </c>
      <c r="I66" s="1">
        <v>615.5</v>
      </c>
      <c r="J66" s="1">
        <v>6664</v>
      </c>
      <c r="K66" s="1">
        <v>0</v>
      </c>
      <c r="O66" s="98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.6" x14ac:dyDescent="0.3">
      <c r="A67" s="98">
        <v>66</v>
      </c>
      <c r="B67" s="1">
        <v>29</v>
      </c>
      <c r="C67" s="1" t="s">
        <v>461</v>
      </c>
      <c r="D67" s="1" t="s">
        <v>508</v>
      </c>
      <c r="E67" s="1">
        <v>3691</v>
      </c>
      <c r="F67" s="1" t="s">
        <v>208</v>
      </c>
      <c r="G67" s="1">
        <v>3691</v>
      </c>
      <c r="H67" s="1">
        <v>6664</v>
      </c>
      <c r="I67" s="1">
        <v>823.5</v>
      </c>
      <c r="J67" s="1">
        <v>6705</v>
      </c>
      <c r="K67" s="1">
        <v>41</v>
      </c>
      <c r="O67" s="98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.6" x14ac:dyDescent="0.3">
      <c r="A68" s="98">
        <v>67</v>
      </c>
      <c r="B68" s="1">
        <v>29</v>
      </c>
      <c r="C68" s="1" t="s">
        <v>461</v>
      </c>
      <c r="D68" s="1" t="s">
        <v>508</v>
      </c>
      <c r="E68" s="1">
        <v>3744</v>
      </c>
      <c r="F68" s="1" t="s">
        <v>166</v>
      </c>
      <c r="G68" s="1">
        <v>3744</v>
      </c>
      <c r="H68" s="1">
        <v>6664</v>
      </c>
      <c r="I68" s="1">
        <v>662.9</v>
      </c>
      <c r="J68" s="1">
        <v>6664</v>
      </c>
      <c r="K68" s="1">
        <v>0</v>
      </c>
      <c r="O68" s="98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.6" x14ac:dyDescent="0.3">
      <c r="A69" s="98">
        <v>68</v>
      </c>
      <c r="B69" s="1">
        <v>29</v>
      </c>
      <c r="C69" s="1" t="s">
        <v>461</v>
      </c>
      <c r="D69" s="1" t="s">
        <v>508</v>
      </c>
      <c r="E69" s="1">
        <v>4041</v>
      </c>
      <c r="F69" s="1" t="s">
        <v>177</v>
      </c>
      <c r="G69" s="1">
        <v>4041</v>
      </c>
      <c r="H69" s="1">
        <v>6664</v>
      </c>
      <c r="I69" s="1">
        <v>1363.5</v>
      </c>
      <c r="J69" s="1">
        <v>6664</v>
      </c>
      <c r="K69" s="1">
        <v>0</v>
      </c>
      <c r="O69" s="98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.6" x14ac:dyDescent="0.3">
      <c r="A70" s="98">
        <v>69</v>
      </c>
      <c r="B70" s="1">
        <v>29</v>
      </c>
      <c r="C70" s="1" t="s">
        <v>461</v>
      </c>
      <c r="D70" s="1" t="s">
        <v>508</v>
      </c>
      <c r="E70" s="1">
        <v>4269</v>
      </c>
      <c r="F70" s="1" t="s">
        <v>187</v>
      </c>
      <c r="G70" s="1">
        <v>4269</v>
      </c>
      <c r="H70" s="1">
        <v>6664</v>
      </c>
      <c r="I70" s="1">
        <v>552.9</v>
      </c>
      <c r="J70" s="1">
        <v>6753</v>
      </c>
      <c r="K70" s="1">
        <v>89</v>
      </c>
      <c r="O70" s="98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.6" x14ac:dyDescent="0.3">
      <c r="A71" s="98">
        <v>70</v>
      </c>
      <c r="B71" s="1">
        <v>29</v>
      </c>
      <c r="C71" s="1" t="s">
        <v>461</v>
      </c>
      <c r="D71" s="1" t="s">
        <v>508</v>
      </c>
      <c r="E71" s="1">
        <v>4446</v>
      </c>
      <c r="F71" s="1" t="s">
        <v>190</v>
      </c>
      <c r="G71" s="1">
        <v>4446</v>
      </c>
      <c r="H71" s="1">
        <v>6664</v>
      </c>
      <c r="I71" s="1">
        <v>1025.7</v>
      </c>
      <c r="J71" s="1">
        <v>6664</v>
      </c>
      <c r="K71" s="1">
        <v>0</v>
      </c>
      <c r="O71" s="9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.6" x14ac:dyDescent="0.3">
      <c r="A72" s="98">
        <v>71</v>
      </c>
      <c r="B72" s="1">
        <v>29</v>
      </c>
      <c r="C72" s="1" t="s">
        <v>461</v>
      </c>
      <c r="D72" s="1" t="s">
        <v>508</v>
      </c>
      <c r="E72" s="1">
        <v>4554</v>
      </c>
      <c r="F72" s="1" t="s">
        <v>197</v>
      </c>
      <c r="G72" s="1">
        <v>4554</v>
      </c>
      <c r="H72" s="1">
        <v>6664</v>
      </c>
      <c r="I72" s="1">
        <v>1124.2</v>
      </c>
      <c r="J72" s="1">
        <v>6664</v>
      </c>
      <c r="K72" s="1">
        <v>0</v>
      </c>
      <c r="O72" s="98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41.4" x14ac:dyDescent="0.3">
      <c r="A73" s="98">
        <v>72</v>
      </c>
      <c r="B73" s="1">
        <v>29</v>
      </c>
      <c r="C73" s="1" t="s">
        <v>461</v>
      </c>
      <c r="D73" s="1" t="s">
        <v>508</v>
      </c>
      <c r="E73" s="1">
        <v>4905</v>
      </c>
      <c r="F73" s="1" t="s">
        <v>227</v>
      </c>
      <c r="G73" s="1">
        <v>4905</v>
      </c>
      <c r="H73" s="1">
        <v>6664</v>
      </c>
      <c r="I73" s="1">
        <v>218</v>
      </c>
      <c r="J73" s="1">
        <v>6676</v>
      </c>
      <c r="K73" s="1">
        <v>12</v>
      </c>
      <c r="O73" s="98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41.4" x14ac:dyDescent="0.3">
      <c r="A74" s="98">
        <v>73</v>
      </c>
      <c r="B74" s="1">
        <v>29</v>
      </c>
      <c r="C74" s="1" t="s">
        <v>461</v>
      </c>
      <c r="D74" s="1" t="s">
        <v>508</v>
      </c>
      <c r="E74" s="1">
        <v>6961</v>
      </c>
      <c r="F74" s="1" t="s">
        <v>325</v>
      </c>
      <c r="G74" s="1">
        <v>6961</v>
      </c>
      <c r="H74" s="1">
        <v>6664</v>
      </c>
      <c r="I74" s="1">
        <v>3149</v>
      </c>
      <c r="J74" s="1">
        <v>6719</v>
      </c>
      <c r="K74" s="1">
        <v>55</v>
      </c>
      <c r="O74" s="98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1.4" x14ac:dyDescent="0.3">
      <c r="A75" s="98">
        <v>74</v>
      </c>
      <c r="B75" s="1">
        <v>28</v>
      </c>
      <c r="C75" s="1" t="s">
        <v>462</v>
      </c>
      <c r="D75" s="1" t="s">
        <v>509</v>
      </c>
      <c r="E75" s="1">
        <v>135</v>
      </c>
      <c r="F75" s="1" t="s">
        <v>16</v>
      </c>
      <c r="G75" s="1">
        <v>135</v>
      </c>
      <c r="H75" s="1">
        <v>6664</v>
      </c>
      <c r="I75" s="1">
        <v>1104.7</v>
      </c>
      <c r="J75" s="1">
        <v>6746</v>
      </c>
      <c r="K75" s="1">
        <v>82</v>
      </c>
      <c r="O75" s="98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1.4" x14ac:dyDescent="0.3">
      <c r="A76" s="98">
        <v>75</v>
      </c>
      <c r="B76" s="1">
        <v>28</v>
      </c>
      <c r="C76" s="1" t="s">
        <v>462</v>
      </c>
      <c r="D76" s="1" t="s">
        <v>509</v>
      </c>
      <c r="E76" s="1">
        <v>1080</v>
      </c>
      <c r="F76" s="1" t="s">
        <v>55</v>
      </c>
      <c r="G76" s="1">
        <v>1080</v>
      </c>
      <c r="H76" s="1">
        <v>6664</v>
      </c>
      <c r="I76" s="1">
        <v>433.3</v>
      </c>
      <c r="J76" s="1">
        <v>6664</v>
      </c>
      <c r="K76" s="1">
        <v>0</v>
      </c>
      <c r="O76" s="98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1.4" x14ac:dyDescent="0.3">
      <c r="A77" s="98">
        <v>76</v>
      </c>
      <c r="B77" s="1">
        <v>28</v>
      </c>
      <c r="C77" s="1" t="s">
        <v>462</v>
      </c>
      <c r="D77" s="1" t="s">
        <v>509</v>
      </c>
      <c r="E77" s="1">
        <v>1638</v>
      </c>
      <c r="F77" s="1" t="s">
        <v>86</v>
      </c>
      <c r="G77" s="1">
        <v>1638</v>
      </c>
      <c r="H77" s="1">
        <v>6664</v>
      </c>
      <c r="I77" s="1">
        <v>1349.3</v>
      </c>
      <c r="J77" s="1">
        <v>6678</v>
      </c>
      <c r="K77" s="1">
        <v>14</v>
      </c>
      <c r="O77" s="98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1.4" x14ac:dyDescent="0.3">
      <c r="A78" s="98">
        <v>77</v>
      </c>
      <c r="B78" s="1">
        <v>28</v>
      </c>
      <c r="C78" s="1" t="s">
        <v>462</v>
      </c>
      <c r="D78" s="1" t="s">
        <v>509</v>
      </c>
      <c r="E78" s="1">
        <v>1972</v>
      </c>
      <c r="F78" s="1" t="s">
        <v>103</v>
      </c>
      <c r="G78" s="1">
        <v>1972</v>
      </c>
      <c r="H78" s="1">
        <v>6664</v>
      </c>
      <c r="I78" s="1">
        <v>343.8</v>
      </c>
      <c r="J78" s="1">
        <v>6664</v>
      </c>
      <c r="K78" s="1">
        <v>0</v>
      </c>
      <c r="O78" s="9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5.2" x14ac:dyDescent="0.3">
      <c r="A79" s="98">
        <v>78</v>
      </c>
      <c r="B79" s="1">
        <v>28</v>
      </c>
      <c r="C79" s="1" t="s">
        <v>462</v>
      </c>
      <c r="D79" s="1" t="s">
        <v>509</v>
      </c>
      <c r="E79" s="1">
        <v>1989</v>
      </c>
      <c r="F79" s="1" t="s">
        <v>105</v>
      </c>
      <c r="G79" s="1">
        <v>1989</v>
      </c>
      <c r="H79" s="1">
        <v>6664</v>
      </c>
      <c r="I79" s="1">
        <v>385</v>
      </c>
      <c r="J79" s="1">
        <v>6664</v>
      </c>
      <c r="K79" s="1">
        <v>0</v>
      </c>
      <c r="O79" s="9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1.4" x14ac:dyDescent="0.3">
      <c r="A80" s="98">
        <v>79</v>
      </c>
      <c r="B80" s="1">
        <v>28</v>
      </c>
      <c r="C80" s="1" t="s">
        <v>462</v>
      </c>
      <c r="D80" s="1" t="s">
        <v>509</v>
      </c>
      <c r="E80" s="1">
        <v>2763</v>
      </c>
      <c r="F80" s="1" t="s">
        <v>70</v>
      </c>
      <c r="G80" s="1">
        <v>2763</v>
      </c>
      <c r="H80" s="1">
        <v>6664</v>
      </c>
      <c r="I80" s="1">
        <v>577.20000000000005</v>
      </c>
      <c r="J80" s="1">
        <v>6756</v>
      </c>
      <c r="K80" s="1">
        <v>92</v>
      </c>
      <c r="O80" s="98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41.4" x14ac:dyDescent="0.3">
      <c r="A81" s="98">
        <v>80</v>
      </c>
      <c r="B81" s="1">
        <v>28</v>
      </c>
      <c r="C81" s="1" t="s">
        <v>462</v>
      </c>
      <c r="D81" s="1" t="s">
        <v>509</v>
      </c>
      <c r="E81" s="1">
        <v>3029</v>
      </c>
      <c r="F81" s="1" t="s">
        <v>140</v>
      </c>
      <c r="G81" s="1">
        <v>3029</v>
      </c>
      <c r="H81" s="1">
        <v>6664</v>
      </c>
      <c r="I81" s="1">
        <v>1194.5</v>
      </c>
      <c r="J81" s="1">
        <v>6787</v>
      </c>
      <c r="K81" s="1">
        <v>123</v>
      </c>
      <c r="O81" s="98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41.4" x14ac:dyDescent="0.3">
      <c r="A82" s="98">
        <v>81</v>
      </c>
      <c r="B82" s="1">
        <v>28</v>
      </c>
      <c r="C82" s="1" t="s">
        <v>462</v>
      </c>
      <c r="D82" s="1" t="s">
        <v>509</v>
      </c>
      <c r="E82" s="1">
        <v>4419</v>
      </c>
      <c r="F82" s="1" t="s">
        <v>172</v>
      </c>
      <c r="G82" s="1">
        <v>4419</v>
      </c>
      <c r="H82" s="1">
        <v>6664</v>
      </c>
      <c r="I82" s="1">
        <v>777.4</v>
      </c>
      <c r="J82" s="1">
        <v>6701</v>
      </c>
      <c r="K82" s="1">
        <v>37</v>
      </c>
      <c r="O82" s="98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1.4" x14ac:dyDescent="0.3">
      <c r="A83" s="98">
        <v>82</v>
      </c>
      <c r="B83" s="1">
        <v>28</v>
      </c>
      <c r="C83" s="1" t="s">
        <v>462</v>
      </c>
      <c r="D83" s="1" t="s">
        <v>509</v>
      </c>
      <c r="E83" s="1">
        <v>4774</v>
      </c>
      <c r="F83" s="1" t="s">
        <v>209</v>
      </c>
      <c r="G83" s="1">
        <v>4774</v>
      </c>
      <c r="H83" s="1">
        <v>6664</v>
      </c>
      <c r="I83" s="1">
        <v>753.7</v>
      </c>
      <c r="J83" s="1">
        <v>6786</v>
      </c>
      <c r="K83" s="1">
        <v>122</v>
      </c>
      <c r="O83" s="98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41.4" x14ac:dyDescent="0.3">
      <c r="A84" s="98">
        <v>83</v>
      </c>
      <c r="B84" s="1">
        <v>28</v>
      </c>
      <c r="C84" s="1" t="s">
        <v>462</v>
      </c>
      <c r="D84" s="1" t="s">
        <v>509</v>
      </c>
      <c r="E84" s="1">
        <v>4787</v>
      </c>
      <c r="F84" s="1" t="s">
        <v>218</v>
      </c>
      <c r="G84" s="1">
        <v>4787</v>
      </c>
      <c r="H84" s="1">
        <v>6664</v>
      </c>
      <c r="I84" s="1">
        <v>283.3</v>
      </c>
      <c r="J84" s="1">
        <v>6771</v>
      </c>
      <c r="K84" s="1">
        <v>107</v>
      </c>
      <c r="O84" s="98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41.4" x14ac:dyDescent="0.3">
      <c r="A85" s="98">
        <v>84</v>
      </c>
      <c r="B85" s="1">
        <v>28</v>
      </c>
      <c r="C85" s="1" t="s">
        <v>462</v>
      </c>
      <c r="D85" s="1" t="s">
        <v>509</v>
      </c>
      <c r="E85" s="1">
        <v>5310</v>
      </c>
      <c r="F85" s="1" t="s">
        <v>241</v>
      </c>
      <c r="G85" s="1">
        <v>5310</v>
      </c>
      <c r="H85" s="1">
        <v>6664</v>
      </c>
      <c r="I85" s="1">
        <v>701.6</v>
      </c>
      <c r="J85" s="1">
        <v>6677</v>
      </c>
      <c r="K85" s="1">
        <v>13</v>
      </c>
      <c r="O85" s="98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41.4" x14ac:dyDescent="0.3">
      <c r="A86" s="98">
        <v>85</v>
      </c>
      <c r="B86" s="1">
        <v>28</v>
      </c>
      <c r="C86" s="1" t="s">
        <v>462</v>
      </c>
      <c r="D86" s="1" t="s">
        <v>509</v>
      </c>
      <c r="E86" s="1">
        <v>6100</v>
      </c>
      <c r="F86" s="1" t="s">
        <v>271</v>
      </c>
      <c r="G86" s="1">
        <v>6100</v>
      </c>
      <c r="H86" s="1">
        <v>6664</v>
      </c>
      <c r="I86" s="1">
        <v>511</v>
      </c>
      <c r="J86" s="1">
        <v>6664</v>
      </c>
      <c r="K86" s="1">
        <v>0</v>
      </c>
      <c r="O86" s="98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41.4" x14ac:dyDescent="0.3">
      <c r="A87" s="98">
        <v>86</v>
      </c>
      <c r="B87" s="1">
        <v>28</v>
      </c>
      <c r="C87" s="1" t="s">
        <v>462</v>
      </c>
      <c r="D87" s="1" t="s">
        <v>509</v>
      </c>
      <c r="E87" s="1">
        <v>6175</v>
      </c>
      <c r="F87" s="1" t="s">
        <v>280</v>
      </c>
      <c r="G87" s="1">
        <v>6175</v>
      </c>
      <c r="H87" s="1">
        <v>6664</v>
      </c>
      <c r="I87" s="1">
        <v>633.4</v>
      </c>
      <c r="J87" s="1">
        <v>6678</v>
      </c>
      <c r="K87" s="1">
        <v>14</v>
      </c>
      <c r="O87" s="98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41.4" x14ac:dyDescent="0.3">
      <c r="A88" s="98">
        <v>87</v>
      </c>
      <c r="B88" s="1">
        <v>28</v>
      </c>
      <c r="C88" s="1" t="s">
        <v>462</v>
      </c>
      <c r="D88" s="1" t="s">
        <v>509</v>
      </c>
      <c r="E88" s="1">
        <v>6273</v>
      </c>
      <c r="F88" s="1" t="s">
        <v>283</v>
      </c>
      <c r="G88" s="1">
        <v>6273</v>
      </c>
      <c r="H88" s="1">
        <v>6664</v>
      </c>
      <c r="I88" s="1">
        <v>821.4</v>
      </c>
      <c r="J88" s="1">
        <v>6664</v>
      </c>
      <c r="K88" s="1">
        <v>0</v>
      </c>
      <c r="O88" s="98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41.4" x14ac:dyDescent="0.3">
      <c r="A89" s="98">
        <v>88</v>
      </c>
      <c r="B89" s="1">
        <v>28</v>
      </c>
      <c r="C89" s="1" t="s">
        <v>462</v>
      </c>
      <c r="D89" s="1" t="s">
        <v>509</v>
      </c>
      <c r="E89" s="1">
        <v>6509</v>
      </c>
      <c r="F89" s="1" t="s">
        <v>289</v>
      </c>
      <c r="G89" s="1">
        <v>6509</v>
      </c>
      <c r="H89" s="1">
        <v>6664</v>
      </c>
      <c r="I89" s="1">
        <v>355.2</v>
      </c>
      <c r="J89" s="1">
        <v>6831</v>
      </c>
      <c r="K89" s="1">
        <v>167</v>
      </c>
      <c r="O89" s="98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41.4" x14ac:dyDescent="0.3">
      <c r="A90" s="98">
        <v>89</v>
      </c>
      <c r="B90" s="1">
        <v>28</v>
      </c>
      <c r="C90" s="1" t="s">
        <v>462</v>
      </c>
      <c r="D90" s="1" t="s">
        <v>509</v>
      </c>
      <c r="E90" s="1">
        <v>6591</v>
      </c>
      <c r="F90" s="1" t="s">
        <v>296</v>
      </c>
      <c r="G90" s="1">
        <v>6591</v>
      </c>
      <c r="H90" s="1">
        <v>6664</v>
      </c>
      <c r="I90" s="1">
        <v>376.2</v>
      </c>
      <c r="J90" s="1">
        <v>6687</v>
      </c>
      <c r="K90" s="1">
        <v>23</v>
      </c>
      <c r="O90" s="98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41.4" x14ac:dyDescent="0.3">
      <c r="A91" s="98">
        <v>90</v>
      </c>
      <c r="B91" s="1">
        <v>28</v>
      </c>
      <c r="C91" s="1" t="s">
        <v>462</v>
      </c>
      <c r="D91" s="1" t="s">
        <v>509</v>
      </c>
      <c r="E91" s="1">
        <v>6943</v>
      </c>
      <c r="F91" s="1" t="s">
        <v>313</v>
      </c>
      <c r="G91" s="1">
        <v>6943</v>
      </c>
      <c r="H91" s="1">
        <v>6664</v>
      </c>
      <c r="I91" s="1">
        <v>257.2</v>
      </c>
      <c r="J91" s="1">
        <v>6664</v>
      </c>
      <c r="K91" s="1">
        <v>0</v>
      </c>
      <c r="O91" s="98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41.4" x14ac:dyDescent="0.3">
      <c r="A92" s="98">
        <v>91</v>
      </c>
      <c r="B92" s="1">
        <v>28</v>
      </c>
      <c r="C92" s="1" t="s">
        <v>462</v>
      </c>
      <c r="D92" s="1" t="s">
        <v>509</v>
      </c>
      <c r="E92" s="1">
        <v>6961</v>
      </c>
      <c r="F92" s="1" t="s">
        <v>325</v>
      </c>
      <c r="G92" s="1">
        <v>6961</v>
      </c>
      <c r="H92" s="1">
        <v>6664</v>
      </c>
      <c r="I92" s="1">
        <v>3149</v>
      </c>
      <c r="J92" s="1">
        <v>6719</v>
      </c>
      <c r="K92" s="1">
        <v>55</v>
      </c>
      <c r="O92" s="98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.6" x14ac:dyDescent="0.3">
      <c r="A93" s="98">
        <v>92</v>
      </c>
      <c r="B93" s="1">
        <v>26</v>
      </c>
      <c r="C93" s="1" t="s">
        <v>538</v>
      </c>
      <c r="D93" s="1" t="s">
        <v>509</v>
      </c>
      <c r="E93" s="1">
        <v>153</v>
      </c>
      <c r="F93" s="1" t="s">
        <v>207</v>
      </c>
      <c r="G93" s="1">
        <v>153</v>
      </c>
      <c r="H93" s="1">
        <v>6664</v>
      </c>
      <c r="I93" s="1">
        <v>592</v>
      </c>
      <c r="J93" s="1">
        <v>6751</v>
      </c>
      <c r="K93" s="1">
        <v>87</v>
      </c>
      <c r="O93" s="98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.6" x14ac:dyDescent="0.3">
      <c r="A94" s="98">
        <v>93</v>
      </c>
      <c r="B94" s="1">
        <v>26</v>
      </c>
      <c r="C94" s="1" t="s">
        <v>538</v>
      </c>
      <c r="D94" s="1" t="s">
        <v>509</v>
      </c>
      <c r="E94" s="1">
        <v>1116</v>
      </c>
      <c r="F94" s="1" t="s">
        <v>62</v>
      </c>
      <c r="G94" s="1">
        <v>1116</v>
      </c>
      <c r="H94" s="1">
        <v>6664</v>
      </c>
      <c r="I94" s="1">
        <v>1512.9</v>
      </c>
      <c r="J94" s="1">
        <v>6724</v>
      </c>
      <c r="K94" s="1">
        <v>60</v>
      </c>
      <c r="O94" s="98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1.4" x14ac:dyDescent="0.3">
      <c r="A95" s="98">
        <v>94</v>
      </c>
      <c r="B95" s="1">
        <v>26</v>
      </c>
      <c r="C95" s="1" t="s">
        <v>538</v>
      </c>
      <c r="D95" s="1" t="s">
        <v>509</v>
      </c>
      <c r="E95" s="1">
        <v>1638</v>
      </c>
      <c r="F95" s="1" t="s">
        <v>86</v>
      </c>
      <c r="G95" s="1">
        <v>1638</v>
      </c>
      <c r="H95" s="1">
        <v>6664</v>
      </c>
      <c r="I95" s="1">
        <v>1349.3</v>
      </c>
      <c r="J95" s="1">
        <v>6678</v>
      </c>
      <c r="K95" s="1">
        <v>14</v>
      </c>
      <c r="O95" s="98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.6" x14ac:dyDescent="0.3">
      <c r="A96" s="98">
        <v>95</v>
      </c>
      <c r="B96" s="1">
        <v>26</v>
      </c>
      <c r="C96" s="1" t="s">
        <v>538</v>
      </c>
      <c r="D96" s="1" t="s">
        <v>509</v>
      </c>
      <c r="E96" s="1">
        <v>2295</v>
      </c>
      <c r="F96" s="1" t="s">
        <v>112</v>
      </c>
      <c r="G96" s="1">
        <v>2295</v>
      </c>
      <c r="H96" s="1">
        <v>6664</v>
      </c>
      <c r="I96" s="1">
        <v>1105.3</v>
      </c>
      <c r="J96" s="1">
        <v>6671</v>
      </c>
      <c r="K96" s="1">
        <v>7</v>
      </c>
      <c r="O96" s="98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41.4" x14ac:dyDescent="0.3">
      <c r="A97" s="98">
        <v>96</v>
      </c>
      <c r="B97" s="1">
        <v>26</v>
      </c>
      <c r="C97" s="1" t="s">
        <v>538</v>
      </c>
      <c r="D97" s="1" t="s">
        <v>509</v>
      </c>
      <c r="E97" s="1">
        <v>3029</v>
      </c>
      <c r="F97" s="1" t="s">
        <v>140</v>
      </c>
      <c r="G97" s="1">
        <v>3029</v>
      </c>
      <c r="H97" s="1">
        <v>6664</v>
      </c>
      <c r="I97" s="1">
        <v>1194.5</v>
      </c>
      <c r="J97" s="1">
        <v>6787</v>
      </c>
      <c r="K97" s="1">
        <v>123</v>
      </c>
      <c r="O97" s="98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.6" x14ac:dyDescent="0.3">
      <c r="A98" s="98">
        <v>97</v>
      </c>
      <c r="B98" s="1">
        <v>26</v>
      </c>
      <c r="C98" s="1" t="s">
        <v>538</v>
      </c>
      <c r="D98" s="1" t="s">
        <v>509</v>
      </c>
      <c r="E98" s="1">
        <v>3420</v>
      </c>
      <c r="F98" s="1" t="s">
        <v>158</v>
      </c>
      <c r="G98" s="1">
        <v>3420</v>
      </c>
      <c r="H98" s="1">
        <v>6664</v>
      </c>
      <c r="I98" s="1">
        <v>615</v>
      </c>
      <c r="J98" s="1">
        <v>6664</v>
      </c>
      <c r="K98" s="1">
        <v>0</v>
      </c>
      <c r="O98" s="98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.6" x14ac:dyDescent="0.3">
      <c r="A99" s="98">
        <v>98</v>
      </c>
      <c r="B99" s="1">
        <v>26</v>
      </c>
      <c r="C99" s="1" t="s">
        <v>538</v>
      </c>
      <c r="D99" s="1" t="s">
        <v>509</v>
      </c>
      <c r="E99" s="1">
        <v>4131</v>
      </c>
      <c r="F99" s="1" t="s">
        <v>183</v>
      </c>
      <c r="G99" s="1">
        <v>4131</v>
      </c>
      <c r="H99" s="1">
        <v>6664</v>
      </c>
      <c r="I99" s="1">
        <v>3742</v>
      </c>
      <c r="J99" s="1">
        <v>6736</v>
      </c>
      <c r="K99" s="1">
        <v>72</v>
      </c>
      <c r="O99" s="98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1.4" x14ac:dyDescent="0.3">
      <c r="A100" s="98">
        <v>99</v>
      </c>
      <c r="B100" s="1">
        <v>26</v>
      </c>
      <c r="C100" s="1" t="s">
        <v>538</v>
      </c>
      <c r="D100" s="1" t="s">
        <v>509</v>
      </c>
      <c r="E100" s="1">
        <v>4599</v>
      </c>
      <c r="F100" s="1" t="s">
        <v>200</v>
      </c>
      <c r="G100" s="1">
        <v>4599</v>
      </c>
      <c r="H100" s="1">
        <v>6664</v>
      </c>
      <c r="I100" s="1">
        <v>623.29999999999995</v>
      </c>
      <c r="J100" s="1">
        <v>6776</v>
      </c>
      <c r="K100" s="1">
        <v>112</v>
      </c>
      <c r="O100" s="98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41.4" x14ac:dyDescent="0.3">
      <c r="A101" s="98">
        <v>100</v>
      </c>
      <c r="B101" s="1">
        <v>26</v>
      </c>
      <c r="C101" s="1" t="s">
        <v>538</v>
      </c>
      <c r="D101" s="1" t="s">
        <v>509</v>
      </c>
      <c r="E101" s="1">
        <v>4662</v>
      </c>
      <c r="F101" s="1" t="s">
        <v>202</v>
      </c>
      <c r="G101" s="1">
        <v>4662</v>
      </c>
      <c r="H101" s="1">
        <v>6664</v>
      </c>
      <c r="I101" s="1">
        <v>962.8</v>
      </c>
      <c r="J101" s="1">
        <v>6664</v>
      </c>
      <c r="K101" s="1">
        <v>0</v>
      </c>
      <c r="O101" s="98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.6" x14ac:dyDescent="0.3">
      <c r="A102" s="98">
        <v>101</v>
      </c>
      <c r="B102" s="1">
        <v>26</v>
      </c>
      <c r="C102" s="1" t="s">
        <v>538</v>
      </c>
      <c r="D102" s="1" t="s">
        <v>509</v>
      </c>
      <c r="E102" s="1">
        <v>4772</v>
      </c>
      <c r="F102" s="1" t="s">
        <v>60</v>
      </c>
      <c r="G102" s="1">
        <v>4772</v>
      </c>
      <c r="H102" s="1">
        <v>6664</v>
      </c>
      <c r="I102" s="1">
        <v>814.1</v>
      </c>
      <c r="J102" s="1">
        <v>6690</v>
      </c>
      <c r="K102" s="1">
        <v>26</v>
      </c>
      <c r="O102" s="98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41.4" x14ac:dyDescent="0.3">
      <c r="A103" s="98">
        <v>102</v>
      </c>
      <c r="B103" s="1">
        <v>26</v>
      </c>
      <c r="C103" s="1" t="s">
        <v>538</v>
      </c>
      <c r="D103" s="1" t="s">
        <v>509</v>
      </c>
      <c r="E103" s="1">
        <v>4787</v>
      </c>
      <c r="F103" s="1" t="s">
        <v>218</v>
      </c>
      <c r="G103" s="1">
        <v>4787</v>
      </c>
      <c r="H103" s="1">
        <v>6664</v>
      </c>
      <c r="I103" s="1">
        <v>283.3</v>
      </c>
      <c r="J103" s="1">
        <v>6771</v>
      </c>
      <c r="K103" s="1">
        <v>107</v>
      </c>
      <c r="O103" s="98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41.4" x14ac:dyDescent="0.3">
      <c r="A104" s="98">
        <v>103</v>
      </c>
      <c r="B104" s="1">
        <v>26</v>
      </c>
      <c r="C104" s="1" t="s">
        <v>538</v>
      </c>
      <c r="D104" s="1" t="s">
        <v>509</v>
      </c>
      <c r="E104" s="1">
        <v>4788</v>
      </c>
      <c r="F104" s="1" t="s">
        <v>221</v>
      </c>
      <c r="G104" s="1">
        <v>4788</v>
      </c>
      <c r="H104" s="1">
        <v>6664</v>
      </c>
      <c r="I104" s="1">
        <v>500</v>
      </c>
      <c r="J104" s="1">
        <v>6790</v>
      </c>
      <c r="K104" s="1">
        <v>126</v>
      </c>
      <c r="O104" s="98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.6" x14ac:dyDescent="0.3">
      <c r="A105" s="98">
        <v>104</v>
      </c>
      <c r="B105" s="1">
        <v>26</v>
      </c>
      <c r="C105" s="1" t="s">
        <v>538</v>
      </c>
      <c r="D105" s="1" t="s">
        <v>509</v>
      </c>
      <c r="E105" s="1">
        <v>4995</v>
      </c>
      <c r="F105" s="1" t="s">
        <v>229</v>
      </c>
      <c r="G105" s="1">
        <v>4995</v>
      </c>
      <c r="H105" s="1">
        <v>6664</v>
      </c>
      <c r="I105" s="1">
        <v>920.5</v>
      </c>
      <c r="J105" s="1">
        <v>6721</v>
      </c>
      <c r="K105" s="1">
        <v>57</v>
      </c>
      <c r="O105" s="98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.6" x14ac:dyDescent="0.3">
      <c r="A106" s="98">
        <v>105</v>
      </c>
      <c r="B106" s="1">
        <v>26</v>
      </c>
      <c r="C106" s="1" t="s">
        <v>538</v>
      </c>
      <c r="D106" s="1" t="s">
        <v>509</v>
      </c>
      <c r="E106" s="1">
        <v>5508</v>
      </c>
      <c r="F106" s="1" t="s">
        <v>245</v>
      </c>
      <c r="G106" s="1">
        <v>5508</v>
      </c>
      <c r="H106" s="1">
        <v>6664</v>
      </c>
      <c r="I106" s="1">
        <v>302.8</v>
      </c>
      <c r="J106" s="1">
        <v>6664</v>
      </c>
      <c r="K106" s="1">
        <v>0</v>
      </c>
      <c r="O106" s="98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5.2" x14ac:dyDescent="0.3">
      <c r="A107" s="98">
        <v>106</v>
      </c>
      <c r="B107" s="1">
        <v>26</v>
      </c>
      <c r="C107" s="1" t="s">
        <v>538</v>
      </c>
      <c r="D107" s="1" t="s">
        <v>509</v>
      </c>
      <c r="E107" s="1">
        <v>5697</v>
      </c>
      <c r="F107" s="1" t="s">
        <v>250</v>
      </c>
      <c r="G107" s="1">
        <v>5697</v>
      </c>
      <c r="H107" s="1">
        <v>6664</v>
      </c>
      <c r="I107" s="1">
        <v>441.1</v>
      </c>
      <c r="J107" s="1">
        <v>6664</v>
      </c>
      <c r="K107" s="1">
        <v>0</v>
      </c>
      <c r="O107" s="98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.6" x14ac:dyDescent="0.3">
      <c r="A108" s="98">
        <v>107</v>
      </c>
      <c r="B108" s="1">
        <v>26</v>
      </c>
      <c r="C108" s="1" t="s">
        <v>538</v>
      </c>
      <c r="D108" s="1" t="s">
        <v>509</v>
      </c>
      <c r="E108" s="1">
        <v>5751</v>
      </c>
      <c r="F108" s="1" t="s">
        <v>278</v>
      </c>
      <c r="G108" s="1">
        <v>5751</v>
      </c>
      <c r="H108" s="1">
        <v>6664</v>
      </c>
      <c r="I108" s="1">
        <v>600.29999999999995</v>
      </c>
      <c r="J108" s="1">
        <v>6690</v>
      </c>
      <c r="K108" s="1">
        <v>26</v>
      </c>
      <c r="O108" s="98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41.4" x14ac:dyDescent="0.3">
      <c r="A109" s="98">
        <v>108</v>
      </c>
      <c r="B109" s="1">
        <v>26</v>
      </c>
      <c r="C109" s="1" t="s">
        <v>538</v>
      </c>
      <c r="D109" s="1" t="s">
        <v>509</v>
      </c>
      <c r="E109" s="1">
        <v>5922</v>
      </c>
      <c r="F109" s="1" t="s">
        <v>317</v>
      </c>
      <c r="G109" s="1">
        <v>5922</v>
      </c>
      <c r="H109" s="1">
        <v>6664</v>
      </c>
      <c r="I109" s="1">
        <v>703.1</v>
      </c>
      <c r="J109" s="1">
        <v>6720</v>
      </c>
      <c r="K109" s="1">
        <v>56</v>
      </c>
      <c r="O109" s="98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41.4" x14ac:dyDescent="0.3">
      <c r="A110" s="98">
        <v>109</v>
      </c>
      <c r="B110" s="1">
        <v>26</v>
      </c>
      <c r="C110" s="1" t="s">
        <v>538</v>
      </c>
      <c r="D110" s="1" t="s">
        <v>509</v>
      </c>
      <c r="E110" s="1">
        <v>6100</v>
      </c>
      <c r="F110" s="1" t="s">
        <v>271</v>
      </c>
      <c r="G110" s="1">
        <v>6100</v>
      </c>
      <c r="H110" s="1">
        <v>6664</v>
      </c>
      <c r="I110" s="1">
        <v>511</v>
      </c>
      <c r="J110" s="1">
        <v>6664</v>
      </c>
      <c r="K110" s="1">
        <v>0</v>
      </c>
      <c r="O110" s="98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41.4" x14ac:dyDescent="0.3">
      <c r="A111" s="98">
        <v>110</v>
      </c>
      <c r="B111" s="1">
        <v>26</v>
      </c>
      <c r="C111" s="1" t="s">
        <v>538</v>
      </c>
      <c r="D111" s="1" t="s">
        <v>509</v>
      </c>
      <c r="E111" s="1">
        <v>6273</v>
      </c>
      <c r="F111" s="1" t="s">
        <v>283</v>
      </c>
      <c r="G111" s="1">
        <v>6273</v>
      </c>
      <c r="H111" s="1">
        <v>6664</v>
      </c>
      <c r="I111" s="1">
        <v>821.4</v>
      </c>
      <c r="J111" s="1">
        <v>6664</v>
      </c>
      <c r="K111" s="1">
        <v>0</v>
      </c>
      <c r="O111" s="98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.6" x14ac:dyDescent="0.3">
      <c r="A112" s="98">
        <v>111</v>
      </c>
      <c r="B112" s="1">
        <v>26</v>
      </c>
      <c r="C112" s="1" t="s">
        <v>538</v>
      </c>
      <c r="D112" s="1" t="s">
        <v>509</v>
      </c>
      <c r="E112" s="1">
        <v>6471</v>
      </c>
      <c r="F112" s="1" t="s">
        <v>288</v>
      </c>
      <c r="G112" s="1">
        <v>6471</v>
      </c>
      <c r="H112" s="1">
        <v>6664</v>
      </c>
      <c r="I112" s="1">
        <v>437</v>
      </c>
      <c r="J112" s="1">
        <v>6703</v>
      </c>
      <c r="K112" s="1">
        <v>39</v>
      </c>
      <c r="O112" s="98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.6" x14ac:dyDescent="0.3">
      <c r="A113" s="98">
        <v>112</v>
      </c>
      <c r="B113" s="1">
        <v>26</v>
      </c>
      <c r="C113" s="1" t="s">
        <v>538</v>
      </c>
      <c r="D113" s="1" t="s">
        <v>509</v>
      </c>
      <c r="E113" s="1">
        <v>6509</v>
      </c>
      <c r="F113" s="1" t="s">
        <v>289</v>
      </c>
      <c r="G113" s="1">
        <v>6509</v>
      </c>
      <c r="H113" s="1">
        <v>6664</v>
      </c>
      <c r="I113" s="1">
        <v>355.2</v>
      </c>
      <c r="J113" s="1">
        <v>6831</v>
      </c>
      <c r="K113" s="1">
        <v>167</v>
      </c>
      <c r="O113" s="98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.6" x14ac:dyDescent="0.3">
      <c r="A114" s="98">
        <v>113</v>
      </c>
      <c r="B114" s="1">
        <v>10</v>
      </c>
      <c r="C114" s="1" t="s">
        <v>463</v>
      </c>
      <c r="D114" s="1" t="s">
        <v>509</v>
      </c>
      <c r="E114" s="1">
        <v>18</v>
      </c>
      <c r="F114" s="1" t="s">
        <v>8</v>
      </c>
      <c r="G114" s="1">
        <v>18</v>
      </c>
      <c r="H114" s="1">
        <v>6664</v>
      </c>
      <c r="I114" s="1">
        <v>300.2</v>
      </c>
      <c r="J114" s="1">
        <v>6664</v>
      </c>
      <c r="K114" s="1">
        <v>0</v>
      </c>
      <c r="O114" s="98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41.4" x14ac:dyDescent="0.3">
      <c r="A115" s="98">
        <v>114</v>
      </c>
      <c r="B115" s="1">
        <v>10</v>
      </c>
      <c r="C115" s="1" t="s">
        <v>463</v>
      </c>
      <c r="D115" s="1" t="s">
        <v>509</v>
      </c>
      <c r="E115" s="1">
        <v>27</v>
      </c>
      <c r="F115" s="1" t="s">
        <v>9</v>
      </c>
      <c r="G115" s="1">
        <v>27</v>
      </c>
      <c r="H115" s="1">
        <v>6664</v>
      </c>
      <c r="I115" s="1">
        <v>1655.1</v>
      </c>
      <c r="J115" s="1">
        <v>6684</v>
      </c>
      <c r="K115" s="1">
        <v>20</v>
      </c>
      <c r="O115" s="98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.6" x14ac:dyDescent="0.3">
      <c r="A116" s="98">
        <v>115</v>
      </c>
      <c r="B116" s="1">
        <v>10</v>
      </c>
      <c r="C116" s="1" t="s">
        <v>463</v>
      </c>
      <c r="D116" s="1" t="s">
        <v>509</v>
      </c>
      <c r="E116" s="1">
        <v>261</v>
      </c>
      <c r="F116" s="1" t="s">
        <v>21</v>
      </c>
      <c r="G116" s="1">
        <v>261</v>
      </c>
      <c r="H116" s="1">
        <v>6664</v>
      </c>
      <c r="I116" s="1">
        <v>11193.3</v>
      </c>
      <c r="J116" s="1">
        <v>6664</v>
      </c>
      <c r="K116" s="1">
        <v>0</v>
      </c>
      <c r="O116" s="98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.6" x14ac:dyDescent="0.3">
      <c r="A117" s="98">
        <v>116</v>
      </c>
      <c r="B117" s="1">
        <v>10</v>
      </c>
      <c r="C117" s="1" t="s">
        <v>463</v>
      </c>
      <c r="D117" s="1" t="s">
        <v>509</v>
      </c>
      <c r="E117" s="1">
        <v>387</v>
      </c>
      <c r="F117" s="1" t="s">
        <v>24</v>
      </c>
      <c r="G117" s="1">
        <v>387</v>
      </c>
      <c r="H117" s="1">
        <v>6664</v>
      </c>
      <c r="I117" s="1">
        <v>1384.7</v>
      </c>
      <c r="J117" s="1">
        <v>6668</v>
      </c>
      <c r="K117" s="1">
        <v>4</v>
      </c>
      <c r="O117" s="98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.6" x14ac:dyDescent="0.3">
      <c r="A118" s="98">
        <v>117</v>
      </c>
      <c r="B118" s="1">
        <v>10</v>
      </c>
      <c r="C118" s="1" t="s">
        <v>463</v>
      </c>
      <c r="D118" s="1" t="s">
        <v>509</v>
      </c>
      <c r="E118" s="1">
        <v>414</v>
      </c>
      <c r="F118" s="1" t="s">
        <v>25</v>
      </c>
      <c r="G118" s="1">
        <v>414</v>
      </c>
      <c r="H118" s="1">
        <v>6664</v>
      </c>
      <c r="I118" s="1">
        <v>502.2</v>
      </c>
      <c r="J118" s="1">
        <v>6743</v>
      </c>
      <c r="K118" s="1">
        <v>79</v>
      </c>
      <c r="O118" s="98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.6" x14ac:dyDescent="0.3">
      <c r="A119" s="98">
        <v>118</v>
      </c>
      <c r="B119" s="1">
        <v>10</v>
      </c>
      <c r="C119" s="1" t="s">
        <v>463</v>
      </c>
      <c r="D119" s="1" t="s">
        <v>509</v>
      </c>
      <c r="E119" s="1">
        <v>914</v>
      </c>
      <c r="F119" s="1" t="s">
        <v>45</v>
      </c>
      <c r="G119" s="1">
        <v>914</v>
      </c>
      <c r="H119" s="1">
        <v>6664</v>
      </c>
      <c r="I119" s="1">
        <v>488.4</v>
      </c>
      <c r="J119" s="1">
        <v>6714</v>
      </c>
      <c r="K119" s="1">
        <v>50</v>
      </c>
      <c r="O119" s="98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41.4" x14ac:dyDescent="0.3">
      <c r="A120" s="98">
        <v>119</v>
      </c>
      <c r="B120" s="1">
        <v>10</v>
      </c>
      <c r="C120" s="1" t="s">
        <v>463</v>
      </c>
      <c r="D120" s="1" t="s">
        <v>509</v>
      </c>
      <c r="E120" s="1">
        <v>1413</v>
      </c>
      <c r="F120" s="1" t="s">
        <v>78</v>
      </c>
      <c r="G120" s="1">
        <v>1413</v>
      </c>
      <c r="H120" s="1">
        <v>6664</v>
      </c>
      <c r="I120" s="1">
        <v>423.8</v>
      </c>
      <c r="J120" s="1">
        <v>6811</v>
      </c>
      <c r="K120" s="1">
        <v>147</v>
      </c>
      <c r="O120" s="98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41.4" x14ac:dyDescent="0.3">
      <c r="A121" s="98">
        <v>120</v>
      </c>
      <c r="B121" s="1">
        <v>10</v>
      </c>
      <c r="C121" s="1" t="s">
        <v>463</v>
      </c>
      <c r="D121" s="1" t="s">
        <v>509</v>
      </c>
      <c r="E121" s="1">
        <v>1576</v>
      </c>
      <c r="F121" s="1" t="s">
        <v>82</v>
      </c>
      <c r="G121" s="1">
        <v>1576</v>
      </c>
      <c r="H121" s="1">
        <v>6664</v>
      </c>
      <c r="I121" s="1">
        <v>2690.2</v>
      </c>
      <c r="J121" s="1">
        <v>6664</v>
      </c>
      <c r="K121" s="1">
        <v>0</v>
      </c>
      <c r="O121" s="98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.6" x14ac:dyDescent="0.3">
      <c r="A122" s="98">
        <v>121</v>
      </c>
      <c r="B122" s="1">
        <v>10</v>
      </c>
      <c r="C122" s="1" t="s">
        <v>463</v>
      </c>
      <c r="D122" s="1" t="s">
        <v>509</v>
      </c>
      <c r="E122" s="1">
        <v>1953</v>
      </c>
      <c r="F122" s="1" t="s">
        <v>97</v>
      </c>
      <c r="G122" s="1">
        <v>1953</v>
      </c>
      <c r="H122" s="1">
        <v>6664</v>
      </c>
      <c r="I122" s="1">
        <v>578.9</v>
      </c>
      <c r="J122" s="1">
        <v>6664</v>
      </c>
      <c r="K122" s="1">
        <v>0</v>
      </c>
      <c r="O122" s="9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.6" x14ac:dyDescent="0.3">
      <c r="A123" s="98">
        <v>122</v>
      </c>
      <c r="B123" s="1">
        <v>10</v>
      </c>
      <c r="C123" s="1" t="s">
        <v>463</v>
      </c>
      <c r="D123" s="1" t="s">
        <v>509</v>
      </c>
      <c r="E123" s="1">
        <v>2151</v>
      </c>
      <c r="F123" s="1" t="s">
        <v>503</v>
      </c>
      <c r="G123" s="1">
        <v>2151</v>
      </c>
      <c r="H123" s="1">
        <v>6664</v>
      </c>
      <c r="I123" s="1">
        <v>442.5</v>
      </c>
      <c r="J123" s="1">
        <v>6748</v>
      </c>
      <c r="K123" s="1">
        <v>84</v>
      </c>
      <c r="O123" s="98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.6" x14ac:dyDescent="0.3">
      <c r="A124" s="98">
        <v>123</v>
      </c>
      <c r="B124" s="1">
        <v>10</v>
      </c>
      <c r="C124" s="1" t="s">
        <v>463</v>
      </c>
      <c r="D124" s="1" t="s">
        <v>509</v>
      </c>
      <c r="E124" s="1">
        <v>2673</v>
      </c>
      <c r="F124" s="1" t="s">
        <v>206</v>
      </c>
      <c r="G124" s="1">
        <v>2673</v>
      </c>
      <c r="H124" s="1">
        <v>6664</v>
      </c>
      <c r="I124" s="1">
        <v>663.5</v>
      </c>
      <c r="J124" s="1">
        <v>6701</v>
      </c>
      <c r="K124" s="1">
        <v>37</v>
      </c>
      <c r="O124" s="98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.6" x14ac:dyDescent="0.3">
      <c r="A125" s="98">
        <v>124</v>
      </c>
      <c r="B125" s="1">
        <v>10</v>
      </c>
      <c r="C125" s="1" t="s">
        <v>463</v>
      </c>
      <c r="D125" s="1" t="s">
        <v>509</v>
      </c>
      <c r="E125" s="1">
        <v>2754</v>
      </c>
      <c r="F125" s="1" t="s">
        <v>130</v>
      </c>
      <c r="G125" s="1">
        <v>2754</v>
      </c>
      <c r="H125" s="1">
        <v>6664</v>
      </c>
      <c r="I125" s="1">
        <v>463.3</v>
      </c>
      <c r="J125" s="1">
        <v>6688</v>
      </c>
      <c r="K125" s="1">
        <v>24</v>
      </c>
      <c r="O125" s="98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.6" x14ac:dyDescent="0.3">
      <c r="A126" s="98">
        <v>125</v>
      </c>
      <c r="B126" s="1">
        <v>10</v>
      </c>
      <c r="C126" s="1" t="s">
        <v>463</v>
      </c>
      <c r="D126" s="1" t="s">
        <v>509</v>
      </c>
      <c r="E126" s="1">
        <v>3231</v>
      </c>
      <c r="F126" s="1" t="s">
        <v>153</v>
      </c>
      <c r="G126" s="1">
        <v>3231</v>
      </c>
      <c r="H126" s="1">
        <v>6664</v>
      </c>
      <c r="I126" s="1">
        <v>6894.2</v>
      </c>
      <c r="J126" s="1">
        <v>6664</v>
      </c>
      <c r="K126" s="1">
        <v>0</v>
      </c>
      <c r="O126" s="98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.6" x14ac:dyDescent="0.3">
      <c r="A127" s="98">
        <v>126</v>
      </c>
      <c r="B127" s="1">
        <v>10</v>
      </c>
      <c r="C127" s="1" t="s">
        <v>463</v>
      </c>
      <c r="D127" s="1" t="s">
        <v>509</v>
      </c>
      <c r="E127" s="1">
        <v>3942</v>
      </c>
      <c r="F127" s="1" t="s">
        <v>174</v>
      </c>
      <c r="G127" s="1">
        <v>3942</v>
      </c>
      <c r="H127" s="1">
        <v>6664</v>
      </c>
      <c r="I127" s="1">
        <v>672.5</v>
      </c>
      <c r="J127" s="1">
        <v>6664</v>
      </c>
      <c r="K127" s="1">
        <v>0</v>
      </c>
      <c r="O127" s="98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.6" x14ac:dyDescent="0.3">
      <c r="A128" s="98">
        <v>127</v>
      </c>
      <c r="B128" s="1">
        <v>10</v>
      </c>
      <c r="C128" s="1" t="s">
        <v>463</v>
      </c>
      <c r="D128" s="1" t="s">
        <v>509</v>
      </c>
      <c r="E128" s="1">
        <v>4779</v>
      </c>
      <c r="F128" s="1" t="s">
        <v>214</v>
      </c>
      <c r="G128" s="1">
        <v>4779</v>
      </c>
      <c r="H128" s="1">
        <v>6664</v>
      </c>
      <c r="I128" s="1">
        <v>1565.3</v>
      </c>
      <c r="J128" s="1">
        <v>6664</v>
      </c>
      <c r="K128" s="1">
        <v>0</v>
      </c>
      <c r="O128" s="98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41.4" x14ac:dyDescent="0.3">
      <c r="A129" s="98">
        <v>128</v>
      </c>
      <c r="B129" s="1">
        <v>10</v>
      </c>
      <c r="C129" s="1" t="s">
        <v>463</v>
      </c>
      <c r="D129" s="1" t="s">
        <v>509</v>
      </c>
      <c r="E129" s="1">
        <v>4978</v>
      </c>
      <c r="F129" s="1" t="s">
        <v>228</v>
      </c>
      <c r="G129" s="1">
        <v>4978</v>
      </c>
      <c r="H129" s="1">
        <v>6664</v>
      </c>
      <c r="I129" s="1">
        <v>192</v>
      </c>
      <c r="J129" s="1">
        <v>6664</v>
      </c>
      <c r="K129" s="1">
        <v>0</v>
      </c>
      <c r="O129" s="98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.6" x14ac:dyDescent="0.3">
      <c r="A130" s="98">
        <v>129</v>
      </c>
      <c r="B130" s="1">
        <v>10</v>
      </c>
      <c r="C130" s="1" t="s">
        <v>463</v>
      </c>
      <c r="D130" s="1" t="s">
        <v>509</v>
      </c>
      <c r="E130" s="1">
        <v>5121</v>
      </c>
      <c r="F130" s="1" t="s">
        <v>233</v>
      </c>
      <c r="G130" s="1">
        <v>5121</v>
      </c>
      <c r="H130" s="1">
        <v>6664</v>
      </c>
      <c r="I130" s="1">
        <v>722.9</v>
      </c>
      <c r="J130" s="1">
        <v>6664</v>
      </c>
      <c r="K130" s="1">
        <v>0</v>
      </c>
      <c r="O130" s="98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.6" x14ac:dyDescent="0.3">
      <c r="A131" s="98">
        <v>130</v>
      </c>
      <c r="B131" s="1">
        <v>10</v>
      </c>
      <c r="C131" s="1" t="s">
        <v>463</v>
      </c>
      <c r="D131" s="1" t="s">
        <v>509</v>
      </c>
      <c r="E131" s="1">
        <v>5184</v>
      </c>
      <c r="F131" s="1" t="s">
        <v>237</v>
      </c>
      <c r="G131" s="1">
        <v>5184</v>
      </c>
      <c r="H131" s="1">
        <v>6664</v>
      </c>
      <c r="I131" s="1">
        <v>1834.8</v>
      </c>
      <c r="J131" s="1">
        <v>6665</v>
      </c>
      <c r="K131" s="1">
        <v>1</v>
      </c>
      <c r="O131" s="98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41.4" x14ac:dyDescent="0.3">
      <c r="A132" s="98">
        <v>131</v>
      </c>
      <c r="B132" s="1">
        <v>10</v>
      </c>
      <c r="C132" s="1" t="s">
        <v>463</v>
      </c>
      <c r="D132" s="1" t="s">
        <v>509</v>
      </c>
      <c r="E132" s="1">
        <v>6264</v>
      </c>
      <c r="F132" s="1" t="s">
        <v>314</v>
      </c>
      <c r="G132" s="1">
        <v>6264</v>
      </c>
      <c r="H132" s="1">
        <v>6664</v>
      </c>
      <c r="I132" s="1">
        <v>899</v>
      </c>
      <c r="J132" s="1">
        <v>6730</v>
      </c>
      <c r="K132" s="1">
        <v>66</v>
      </c>
      <c r="O132" s="98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.6" x14ac:dyDescent="0.3">
      <c r="A133" s="98">
        <v>132</v>
      </c>
      <c r="B133" s="1">
        <v>10</v>
      </c>
      <c r="C133" s="1" t="s">
        <v>463</v>
      </c>
      <c r="D133" s="1" t="s">
        <v>509</v>
      </c>
      <c r="E133" s="1">
        <v>6615</v>
      </c>
      <c r="F133" s="1" t="s">
        <v>298</v>
      </c>
      <c r="G133" s="1">
        <v>6615</v>
      </c>
      <c r="H133" s="1">
        <v>6664</v>
      </c>
      <c r="I133" s="1">
        <v>621.6</v>
      </c>
      <c r="J133" s="1">
        <v>6664</v>
      </c>
      <c r="K133" s="1">
        <v>0</v>
      </c>
      <c r="O133" s="98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.6" x14ac:dyDescent="0.3">
      <c r="A134" s="98">
        <v>133</v>
      </c>
      <c r="B134" s="1">
        <v>10</v>
      </c>
      <c r="C134" s="1" t="s">
        <v>463</v>
      </c>
      <c r="D134" s="1" t="s">
        <v>509</v>
      </c>
      <c r="E134" s="1">
        <v>6822</v>
      </c>
      <c r="F134" s="1" t="s">
        <v>306</v>
      </c>
      <c r="G134" s="1">
        <v>6822</v>
      </c>
      <c r="H134" s="1">
        <v>6664</v>
      </c>
      <c r="I134" s="1">
        <v>10027.4</v>
      </c>
      <c r="J134" s="1">
        <v>6664</v>
      </c>
      <c r="K134" s="1">
        <v>0</v>
      </c>
      <c r="O134" s="98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41.4" x14ac:dyDescent="0.3">
      <c r="A135" s="98">
        <v>134</v>
      </c>
      <c r="B135" s="1">
        <v>10</v>
      </c>
      <c r="C135" s="1" t="s">
        <v>463</v>
      </c>
      <c r="D135" s="1" t="s">
        <v>509</v>
      </c>
      <c r="E135" s="1">
        <v>6957</v>
      </c>
      <c r="F135" s="1" t="s">
        <v>316</v>
      </c>
      <c r="G135" s="1">
        <v>6957</v>
      </c>
      <c r="H135" s="1">
        <v>6664</v>
      </c>
      <c r="I135" s="1">
        <v>8968.9</v>
      </c>
      <c r="J135" s="1">
        <v>6664</v>
      </c>
      <c r="K135" s="1">
        <v>0</v>
      </c>
      <c r="O135" s="9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41.4" x14ac:dyDescent="0.3">
      <c r="A136" s="98">
        <v>135</v>
      </c>
      <c r="B136" s="1">
        <v>10</v>
      </c>
      <c r="C136" s="1" t="s">
        <v>463</v>
      </c>
      <c r="D136" s="1" t="s">
        <v>509</v>
      </c>
      <c r="E136" s="1">
        <v>7110</v>
      </c>
      <c r="F136" s="1" t="s">
        <v>334</v>
      </c>
      <c r="G136" s="1">
        <v>7110</v>
      </c>
      <c r="H136" s="1">
        <v>6664</v>
      </c>
      <c r="I136" s="1">
        <v>950.3</v>
      </c>
      <c r="J136" s="1">
        <v>6756</v>
      </c>
      <c r="K136" s="1">
        <v>92</v>
      </c>
      <c r="O136" s="9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55.2" x14ac:dyDescent="0.3">
      <c r="A137" s="98">
        <v>136</v>
      </c>
      <c r="B137" s="1">
        <v>41</v>
      </c>
      <c r="C137" s="1" t="s">
        <v>464</v>
      </c>
      <c r="D137" s="1" t="s">
        <v>509</v>
      </c>
      <c r="E137" s="1">
        <v>657</v>
      </c>
      <c r="F137" s="1" t="s">
        <v>502</v>
      </c>
      <c r="G137" s="1">
        <v>657</v>
      </c>
      <c r="H137" s="1">
        <v>6664</v>
      </c>
      <c r="I137" s="1">
        <v>886.9</v>
      </c>
      <c r="J137" s="1">
        <v>6664</v>
      </c>
      <c r="K137" s="1">
        <v>0</v>
      </c>
      <c r="O137" s="98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.6" x14ac:dyDescent="0.3">
      <c r="A138" s="98">
        <v>137</v>
      </c>
      <c r="B138" s="1">
        <v>41</v>
      </c>
      <c r="C138" s="1" t="s">
        <v>464</v>
      </c>
      <c r="D138" s="1" t="s">
        <v>509</v>
      </c>
      <c r="E138" s="1">
        <v>977</v>
      </c>
      <c r="F138" s="1" t="s">
        <v>48</v>
      </c>
      <c r="G138" s="1">
        <v>977</v>
      </c>
      <c r="H138" s="1">
        <v>6664</v>
      </c>
      <c r="I138" s="1">
        <v>567.9</v>
      </c>
      <c r="J138" s="1">
        <v>6664</v>
      </c>
      <c r="K138" s="1">
        <v>0</v>
      </c>
      <c r="O138" s="98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.6" x14ac:dyDescent="0.3">
      <c r="A139" s="98">
        <v>138</v>
      </c>
      <c r="B139" s="1">
        <v>41</v>
      </c>
      <c r="C139" s="1" t="s">
        <v>464</v>
      </c>
      <c r="D139" s="1" t="s">
        <v>509</v>
      </c>
      <c r="E139" s="1">
        <v>1619</v>
      </c>
      <c r="F139" s="1" t="s">
        <v>85</v>
      </c>
      <c r="G139" s="1">
        <v>1619</v>
      </c>
      <c r="H139" s="1">
        <v>6664</v>
      </c>
      <c r="I139" s="1">
        <v>1182.5</v>
      </c>
      <c r="J139" s="1">
        <v>6664</v>
      </c>
      <c r="K139" s="1">
        <v>0</v>
      </c>
      <c r="O139" s="9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.6" x14ac:dyDescent="0.3">
      <c r="A140" s="98">
        <v>139</v>
      </c>
      <c r="B140" s="1">
        <v>41</v>
      </c>
      <c r="C140" s="1" t="s">
        <v>464</v>
      </c>
      <c r="D140" s="1" t="s">
        <v>509</v>
      </c>
      <c r="E140" s="1">
        <v>2169</v>
      </c>
      <c r="F140" s="1" t="s">
        <v>111</v>
      </c>
      <c r="G140" s="1">
        <v>2169</v>
      </c>
      <c r="H140" s="1">
        <v>6664</v>
      </c>
      <c r="I140" s="1">
        <v>1636.6</v>
      </c>
      <c r="J140" s="1">
        <v>6664</v>
      </c>
      <c r="K140" s="1">
        <v>0</v>
      </c>
      <c r="O140" s="9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.6" x14ac:dyDescent="0.3">
      <c r="A141" s="98">
        <v>140</v>
      </c>
      <c r="B141" s="1">
        <v>41</v>
      </c>
      <c r="C141" s="1" t="s">
        <v>464</v>
      </c>
      <c r="D141" s="1" t="s">
        <v>509</v>
      </c>
      <c r="E141" s="1">
        <v>2834</v>
      </c>
      <c r="F141" s="1" t="s">
        <v>135</v>
      </c>
      <c r="G141" s="1">
        <v>2834</v>
      </c>
      <c r="H141" s="1">
        <v>6664</v>
      </c>
      <c r="I141" s="1">
        <v>346.2</v>
      </c>
      <c r="J141" s="1">
        <v>6664</v>
      </c>
      <c r="K141" s="1">
        <v>0</v>
      </c>
      <c r="O141" s="98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.6" x14ac:dyDescent="0.3">
      <c r="A142" s="98">
        <v>141</v>
      </c>
      <c r="B142" s="1">
        <v>41</v>
      </c>
      <c r="C142" s="1" t="s">
        <v>464</v>
      </c>
      <c r="D142" s="1" t="s">
        <v>509</v>
      </c>
      <c r="E142" s="1">
        <v>4491</v>
      </c>
      <c r="F142" s="1" t="s">
        <v>191</v>
      </c>
      <c r="G142" s="1">
        <v>4491</v>
      </c>
      <c r="H142" s="1">
        <v>6664</v>
      </c>
      <c r="I142" s="1">
        <v>330.4</v>
      </c>
      <c r="J142" s="1">
        <v>6664</v>
      </c>
      <c r="K142" s="1">
        <v>0</v>
      </c>
      <c r="O142" s="98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.6" x14ac:dyDescent="0.3">
      <c r="A143" s="98">
        <v>142</v>
      </c>
      <c r="B143" s="1">
        <v>41</v>
      </c>
      <c r="C143" s="1" t="s">
        <v>464</v>
      </c>
      <c r="D143" s="1" t="s">
        <v>509</v>
      </c>
      <c r="E143" s="1">
        <v>4518</v>
      </c>
      <c r="F143" s="1" t="s">
        <v>194</v>
      </c>
      <c r="G143" s="1">
        <v>4518</v>
      </c>
      <c r="H143" s="1">
        <v>6664</v>
      </c>
      <c r="I143" s="1">
        <v>222.5</v>
      </c>
      <c r="J143" s="1">
        <v>6664</v>
      </c>
      <c r="K143" s="1">
        <v>0</v>
      </c>
      <c r="O143" s="9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.6" x14ac:dyDescent="0.3">
      <c r="A144" s="98">
        <v>143</v>
      </c>
      <c r="B144" s="1">
        <v>41</v>
      </c>
      <c r="C144" s="1" t="s">
        <v>464</v>
      </c>
      <c r="D144" s="1" t="s">
        <v>509</v>
      </c>
      <c r="E144" s="1">
        <v>4536</v>
      </c>
      <c r="F144" s="1" t="s">
        <v>196</v>
      </c>
      <c r="G144" s="1">
        <v>4536</v>
      </c>
      <c r="H144" s="1">
        <v>6664</v>
      </c>
      <c r="I144" s="1">
        <v>1970.2</v>
      </c>
      <c r="J144" s="1">
        <v>6664</v>
      </c>
      <c r="K144" s="1">
        <v>0</v>
      </c>
      <c r="O144" s="98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.6" x14ac:dyDescent="0.3">
      <c r="A145" s="98">
        <v>144</v>
      </c>
      <c r="B145" s="1">
        <v>41</v>
      </c>
      <c r="C145" s="1" t="s">
        <v>464</v>
      </c>
      <c r="D145" s="1" t="s">
        <v>509</v>
      </c>
      <c r="E145" s="1">
        <v>5049</v>
      </c>
      <c r="F145" s="1" t="s">
        <v>231</v>
      </c>
      <c r="G145" s="1">
        <v>5049</v>
      </c>
      <c r="H145" s="1">
        <v>6664</v>
      </c>
      <c r="I145" s="1">
        <v>4643.2</v>
      </c>
      <c r="J145" s="1">
        <v>6664</v>
      </c>
      <c r="K145" s="1">
        <v>0</v>
      </c>
      <c r="O145" s="98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.6" x14ac:dyDescent="0.3">
      <c r="A146" s="98">
        <v>145</v>
      </c>
      <c r="B146" s="1">
        <v>41</v>
      </c>
      <c r="C146" s="1" t="s">
        <v>464</v>
      </c>
      <c r="D146" s="1" t="s">
        <v>509</v>
      </c>
      <c r="E146" s="1">
        <v>5163</v>
      </c>
      <c r="F146" s="1" t="s">
        <v>235</v>
      </c>
      <c r="G146" s="1">
        <v>5163</v>
      </c>
      <c r="H146" s="1">
        <v>6664</v>
      </c>
      <c r="I146" s="1">
        <v>615.5</v>
      </c>
      <c r="J146" s="1">
        <v>6664</v>
      </c>
      <c r="K146" s="1">
        <v>0</v>
      </c>
      <c r="O146" s="98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.6" x14ac:dyDescent="0.3">
      <c r="A147" s="98">
        <v>146</v>
      </c>
      <c r="B147" s="1">
        <v>41</v>
      </c>
      <c r="C147" s="1" t="s">
        <v>464</v>
      </c>
      <c r="D147" s="1" t="s">
        <v>509</v>
      </c>
      <c r="E147" s="1">
        <v>6592</v>
      </c>
      <c r="F147" s="1" t="s">
        <v>297</v>
      </c>
      <c r="G147" s="1">
        <v>6592</v>
      </c>
      <c r="H147" s="1">
        <v>6664</v>
      </c>
      <c r="I147" s="1">
        <v>624</v>
      </c>
      <c r="J147" s="1">
        <v>6665</v>
      </c>
      <c r="K147" s="1">
        <v>1</v>
      </c>
      <c r="O147" s="98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.6" x14ac:dyDescent="0.3">
      <c r="A148" s="98">
        <v>147</v>
      </c>
      <c r="B148" s="1">
        <v>12</v>
      </c>
      <c r="C148" s="1" t="s">
        <v>465</v>
      </c>
      <c r="D148" s="1" t="s">
        <v>509</v>
      </c>
      <c r="E148" s="1">
        <v>549</v>
      </c>
      <c r="F148" s="1" t="s">
        <v>31</v>
      </c>
      <c r="G148" s="1">
        <v>549</v>
      </c>
      <c r="H148" s="1">
        <v>6664</v>
      </c>
      <c r="I148" s="1">
        <v>445</v>
      </c>
      <c r="J148" s="1">
        <v>6664</v>
      </c>
      <c r="K148" s="1">
        <v>0</v>
      </c>
      <c r="O148" s="98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.6" x14ac:dyDescent="0.3">
      <c r="A149" s="98">
        <v>148</v>
      </c>
      <c r="B149" s="1">
        <v>12</v>
      </c>
      <c r="C149" s="1" t="s">
        <v>465</v>
      </c>
      <c r="D149" s="1" t="s">
        <v>509</v>
      </c>
      <c r="E149" s="1">
        <v>1197</v>
      </c>
      <c r="F149" s="1" t="s">
        <v>65</v>
      </c>
      <c r="G149" s="1">
        <v>1197</v>
      </c>
      <c r="H149" s="1">
        <v>6664</v>
      </c>
      <c r="I149" s="1">
        <v>961.3</v>
      </c>
      <c r="J149" s="1">
        <v>6664</v>
      </c>
      <c r="K149" s="1">
        <v>0</v>
      </c>
      <c r="O149" s="98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.6" x14ac:dyDescent="0.3">
      <c r="A150" s="98">
        <v>149</v>
      </c>
      <c r="B150" s="1">
        <v>12</v>
      </c>
      <c r="C150" s="1" t="s">
        <v>465</v>
      </c>
      <c r="D150" s="1" t="s">
        <v>509</v>
      </c>
      <c r="E150" s="1">
        <v>1431</v>
      </c>
      <c r="F150" s="1" t="s">
        <v>79</v>
      </c>
      <c r="G150" s="1">
        <v>1431</v>
      </c>
      <c r="H150" s="1">
        <v>6664</v>
      </c>
      <c r="I150" s="1">
        <v>421.5</v>
      </c>
      <c r="J150" s="1">
        <v>6711</v>
      </c>
      <c r="K150" s="1">
        <v>47</v>
      </c>
      <c r="O150" s="98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.6" x14ac:dyDescent="0.3">
      <c r="A151" s="98">
        <v>150</v>
      </c>
      <c r="B151" s="1">
        <v>12</v>
      </c>
      <c r="C151" s="1" t="s">
        <v>465</v>
      </c>
      <c r="D151" s="1" t="s">
        <v>509</v>
      </c>
      <c r="E151" s="1">
        <v>1782</v>
      </c>
      <c r="F151" s="1" t="s">
        <v>91</v>
      </c>
      <c r="G151" s="1">
        <v>1782</v>
      </c>
      <c r="H151" s="1">
        <v>6664</v>
      </c>
      <c r="I151" s="1">
        <v>100</v>
      </c>
      <c r="J151" s="1">
        <v>6675</v>
      </c>
      <c r="K151" s="1">
        <v>11</v>
      </c>
      <c r="O151" s="98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.6" x14ac:dyDescent="0.3">
      <c r="A152" s="98">
        <v>151</v>
      </c>
      <c r="B152" s="1">
        <v>12</v>
      </c>
      <c r="C152" s="1" t="s">
        <v>465</v>
      </c>
      <c r="D152" s="1" t="s">
        <v>509</v>
      </c>
      <c r="E152" s="1">
        <v>1970</v>
      </c>
      <c r="F152" s="1" t="s">
        <v>102</v>
      </c>
      <c r="G152" s="1">
        <v>1970</v>
      </c>
      <c r="H152" s="1">
        <v>6664</v>
      </c>
      <c r="I152" s="1">
        <v>493.3</v>
      </c>
      <c r="J152" s="1">
        <v>6688</v>
      </c>
      <c r="K152" s="1">
        <v>24</v>
      </c>
      <c r="O152" s="98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.6" x14ac:dyDescent="0.3">
      <c r="A153" s="98">
        <v>152</v>
      </c>
      <c r="B153" s="1">
        <v>12</v>
      </c>
      <c r="C153" s="1" t="s">
        <v>465</v>
      </c>
      <c r="D153" s="1" t="s">
        <v>509</v>
      </c>
      <c r="E153" s="1">
        <v>2113</v>
      </c>
      <c r="F153" s="1" t="s">
        <v>109</v>
      </c>
      <c r="G153" s="1">
        <v>2113</v>
      </c>
      <c r="H153" s="1">
        <v>6664</v>
      </c>
      <c r="I153" s="1">
        <v>196</v>
      </c>
      <c r="J153" s="1">
        <v>6664</v>
      </c>
      <c r="K153" s="1">
        <v>0</v>
      </c>
      <c r="O153" s="98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.6" x14ac:dyDescent="0.3">
      <c r="A154" s="98">
        <v>153</v>
      </c>
      <c r="B154" s="1">
        <v>12</v>
      </c>
      <c r="C154" s="1" t="s">
        <v>465</v>
      </c>
      <c r="D154" s="1" t="s">
        <v>509</v>
      </c>
      <c r="E154" s="1">
        <v>2369</v>
      </c>
      <c r="F154" s="1" t="s">
        <v>115</v>
      </c>
      <c r="G154" s="1">
        <v>2369</v>
      </c>
      <c r="H154" s="1">
        <v>6664</v>
      </c>
      <c r="I154" s="1">
        <v>456</v>
      </c>
      <c r="J154" s="1">
        <v>6664</v>
      </c>
      <c r="K154" s="1">
        <v>0</v>
      </c>
      <c r="O154" s="98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.6" x14ac:dyDescent="0.3">
      <c r="A155" s="98">
        <v>154</v>
      </c>
      <c r="B155" s="1">
        <v>12</v>
      </c>
      <c r="C155" s="1" t="s">
        <v>465</v>
      </c>
      <c r="D155" s="1" t="s">
        <v>509</v>
      </c>
      <c r="E155" s="1">
        <v>2511</v>
      </c>
      <c r="F155" s="1" t="s">
        <v>123</v>
      </c>
      <c r="G155" s="1">
        <v>2511</v>
      </c>
      <c r="H155" s="1">
        <v>6664</v>
      </c>
      <c r="I155" s="1">
        <v>1956.7</v>
      </c>
      <c r="J155" s="1">
        <v>6664</v>
      </c>
      <c r="K155" s="1">
        <v>0</v>
      </c>
      <c r="O155" s="98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.6" x14ac:dyDescent="0.3">
      <c r="A156" s="98">
        <v>155</v>
      </c>
      <c r="B156" s="1">
        <v>12</v>
      </c>
      <c r="C156" s="1" t="s">
        <v>465</v>
      </c>
      <c r="D156" s="1" t="s">
        <v>509</v>
      </c>
      <c r="E156" s="1">
        <v>2718</v>
      </c>
      <c r="F156" s="1" t="s">
        <v>128</v>
      </c>
      <c r="G156" s="1">
        <v>2718</v>
      </c>
      <c r="H156" s="1">
        <v>6664</v>
      </c>
      <c r="I156" s="1">
        <v>516.6</v>
      </c>
      <c r="J156" s="1">
        <v>6729</v>
      </c>
      <c r="K156" s="1">
        <v>65</v>
      </c>
      <c r="O156" s="98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.6" x14ac:dyDescent="0.3">
      <c r="A157" s="98">
        <v>156</v>
      </c>
      <c r="B157" s="1">
        <v>12</v>
      </c>
      <c r="C157" s="1" t="s">
        <v>465</v>
      </c>
      <c r="D157" s="1" t="s">
        <v>509</v>
      </c>
      <c r="E157" s="1">
        <v>2772</v>
      </c>
      <c r="F157" s="1" t="s">
        <v>132</v>
      </c>
      <c r="G157" s="1">
        <v>2772</v>
      </c>
      <c r="H157" s="1">
        <v>6664</v>
      </c>
      <c r="I157" s="1">
        <v>235</v>
      </c>
      <c r="J157" s="1">
        <v>6805</v>
      </c>
      <c r="K157" s="1">
        <v>141</v>
      </c>
      <c r="O157" s="9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.6" x14ac:dyDescent="0.3">
      <c r="A158" s="98">
        <v>157</v>
      </c>
      <c r="B158" s="1">
        <v>12</v>
      </c>
      <c r="C158" s="1" t="s">
        <v>465</v>
      </c>
      <c r="D158" s="1" t="s">
        <v>509</v>
      </c>
      <c r="E158" s="1">
        <v>3465</v>
      </c>
      <c r="F158" s="1" t="s">
        <v>159</v>
      </c>
      <c r="G158" s="1">
        <v>3465</v>
      </c>
      <c r="H158" s="1">
        <v>6664</v>
      </c>
      <c r="I158" s="1">
        <v>299.89999999999998</v>
      </c>
      <c r="J158" s="1">
        <v>6664</v>
      </c>
      <c r="K158" s="1">
        <v>0</v>
      </c>
      <c r="O158" s="98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.6" x14ac:dyDescent="0.3">
      <c r="A159" s="98">
        <v>158</v>
      </c>
      <c r="B159" s="1">
        <v>12</v>
      </c>
      <c r="C159" s="1" t="s">
        <v>465</v>
      </c>
      <c r="D159" s="1" t="s">
        <v>509</v>
      </c>
      <c r="E159" s="1">
        <v>3609</v>
      </c>
      <c r="F159" s="1" t="s">
        <v>163</v>
      </c>
      <c r="G159" s="1">
        <v>3609</v>
      </c>
      <c r="H159" s="1">
        <v>6664</v>
      </c>
      <c r="I159" s="1">
        <v>467.1</v>
      </c>
      <c r="J159" s="1">
        <v>6664</v>
      </c>
      <c r="K159" s="1">
        <v>0</v>
      </c>
      <c r="O159" s="98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.6" x14ac:dyDescent="0.3">
      <c r="A160" s="98">
        <v>159</v>
      </c>
      <c r="B160" s="1">
        <v>12</v>
      </c>
      <c r="C160" s="1" t="s">
        <v>465</v>
      </c>
      <c r="D160" s="1" t="s">
        <v>509</v>
      </c>
      <c r="E160" s="1">
        <v>3645</v>
      </c>
      <c r="F160" s="1" t="s">
        <v>164</v>
      </c>
      <c r="G160" s="1">
        <v>3645</v>
      </c>
      <c r="H160" s="1">
        <v>6664</v>
      </c>
      <c r="I160" s="1">
        <v>2494.5</v>
      </c>
      <c r="J160" s="1">
        <v>6664</v>
      </c>
      <c r="K160" s="1">
        <v>0</v>
      </c>
      <c r="O160" s="98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.6" x14ac:dyDescent="0.3">
      <c r="A161" s="98">
        <v>160</v>
      </c>
      <c r="B161" s="1">
        <v>12</v>
      </c>
      <c r="C161" s="1" t="s">
        <v>465</v>
      </c>
      <c r="D161" s="1" t="s">
        <v>509</v>
      </c>
      <c r="E161" s="1">
        <v>3978</v>
      </c>
      <c r="F161" s="1" t="s">
        <v>100</v>
      </c>
      <c r="G161" s="1">
        <v>3978</v>
      </c>
      <c r="H161" s="1">
        <v>6664</v>
      </c>
      <c r="I161" s="1">
        <v>534.29999999999995</v>
      </c>
      <c r="J161" s="1">
        <v>6728</v>
      </c>
      <c r="K161" s="1">
        <v>64</v>
      </c>
      <c r="O161" s="98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.6" x14ac:dyDescent="0.3">
      <c r="A162" s="98">
        <v>161</v>
      </c>
      <c r="B162" s="1">
        <v>12</v>
      </c>
      <c r="C162" s="1" t="s">
        <v>465</v>
      </c>
      <c r="D162" s="1" t="s">
        <v>509</v>
      </c>
      <c r="E162" s="1">
        <v>4527</v>
      </c>
      <c r="F162" s="1" t="s">
        <v>195</v>
      </c>
      <c r="G162" s="1">
        <v>4527</v>
      </c>
      <c r="H162" s="1">
        <v>6664</v>
      </c>
      <c r="I162" s="1">
        <v>632.79999999999995</v>
      </c>
      <c r="J162" s="1">
        <v>6667</v>
      </c>
      <c r="K162" s="1">
        <v>3</v>
      </c>
      <c r="O162" s="98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.6" x14ac:dyDescent="0.3">
      <c r="A163" s="98">
        <v>162</v>
      </c>
      <c r="B163" s="1">
        <v>12</v>
      </c>
      <c r="C163" s="1" t="s">
        <v>465</v>
      </c>
      <c r="D163" s="1" t="s">
        <v>509</v>
      </c>
      <c r="E163" s="1">
        <v>5463</v>
      </c>
      <c r="F163" s="1" t="s">
        <v>243</v>
      </c>
      <c r="G163" s="1">
        <v>5463</v>
      </c>
      <c r="H163" s="1">
        <v>6664</v>
      </c>
      <c r="I163" s="1">
        <v>1110.3</v>
      </c>
      <c r="J163" s="1">
        <v>6664</v>
      </c>
      <c r="K163" s="1">
        <v>0</v>
      </c>
      <c r="O163" s="98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.6" x14ac:dyDescent="0.3">
      <c r="A164" s="98">
        <v>163</v>
      </c>
      <c r="B164" s="1">
        <v>12</v>
      </c>
      <c r="C164" s="1" t="s">
        <v>465</v>
      </c>
      <c r="D164" s="1" t="s">
        <v>509</v>
      </c>
      <c r="E164" s="1">
        <v>5976</v>
      </c>
      <c r="F164" s="1" t="s">
        <v>258</v>
      </c>
      <c r="G164" s="1">
        <v>5976</v>
      </c>
      <c r="H164" s="1">
        <v>6664</v>
      </c>
      <c r="I164" s="1">
        <v>1075.7</v>
      </c>
      <c r="J164" s="1">
        <v>6664</v>
      </c>
      <c r="K164" s="1">
        <v>0</v>
      </c>
      <c r="O164" s="98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.6" x14ac:dyDescent="0.3">
      <c r="A165" s="98">
        <v>164</v>
      </c>
      <c r="B165" s="1">
        <v>12</v>
      </c>
      <c r="C165" s="1" t="s">
        <v>465</v>
      </c>
      <c r="D165" s="1" t="s">
        <v>509</v>
      </c>
      <c r="E165" s="1">
        <v>6003</v>
      </c>
      <c r="F165" s="1" t="s">
        <v>260</v>
      </c>
      <c r="G165" s="1">
        <v>6003</v>
      </c>
      <c r="H165" s="1">
        <v>6664</v>
      </c>
      <c r="I165" s="1">
        <v>408.9</v>
      </c>
      <c r="J165" s="1">
        <v>6676</v>
      </c>
      <c r="K165" s="1">
        <v>12</v>
      </c>
      <c r="O165" s="98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.6" x14ac:dyDescent="0.3">
      <c r="A166" s="98">
        <v>165</v>
      </c>
      <c r="B166" s="1">
        <v>12</v>
      </c>
      <c r="C166" s="1" t="s">
        <v>465</v>
      </c>
      <c r="D166" s="1" t="s">
        <v>509</v>
      </c>
      <c r="E166" s="1">
        <v>6097</v>
      </c>
      <c r="F166" s="1" t="s">
        <v>269</v>
      </c>
      <c r="G166" s="1">
        <v>6097</v>
      </c>
      <c r="H166" s="1">
        <v>6664</v>
      </c>
      <c r="I166" s="1">
        <v>197.9</v>
      </c>
      <c r="J166" s="1">
        <v>6664</v>
      </c>
      <c r="K166" s="1">
        <v>0</v>
      </c>
      <c r="O166" s="98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.6" x14ac:dyDescent="0.3">
      <c r="A167" s="98">
        <v>166</v>
      </c>
      <c r="B167" s="1">
        <v>12</v>
      </c>
      <c r="C167" s="1" t="s">
        <v>465</v>
      </c>
      <c r="D167" s="1" t="s">
        <v>509</v>
      </c>
      <c r="E167" s="1">
        <v>6165</v>
      </c>
      <c r="F167" s="1" t="s">
        <v>279</v>
      </c>
      <c r="G167" s="1">
        <v>6165</v>
      </c>
      <c r="H167" s="1">
        <v>6664</v>
      </c>
      <c r="I167" s="1">
        <v>204.1</v>
      </c>
      <c r="J167" s="1">
        <v>6664</v>
      </c>
      <c r="K167" s="1">
        <v>0</v>
      </c>
      <c r="O167" s="98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.6" x14ac:dyDescent="0.3">
      <c r="A168" s="98">
        <v>167</v>
      </c>
      <c r="B168" s="1">
        <v>12</v>
      </c>
      <c r="C168" s="1" t="s">
        <v>465</v>
      </c>
      <c r="D168" s="1" t="s">
        <v>509</v>
      </c>
      <c r="E168" s="1">
        <v>6453</v>
      </c>
      <c r="F168" s="1" t="s">
        <v>285</v>
      </c>
      <c r="G168" s="1">
        <v>6453</v>
      </c>
      <c r="H168" s="1">
        <v>6664</v>
      </c>
      <c r="I168" s="1">
        <v>587.20000000000005</v>
      </c>
      <c r="J168" s="1">
        <v>6664</v>
      </c>
      <c r="K168" s="1">
        <v>0</v>
      </c>
      <c r="O168" s="98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.6" x14ac:dyDescent="0.3">
      <c r="A169" s="98">
        <v>168</v>
      </c>
      <c r="B169" s="1">
        <v>12</v>
      </c>
      <c r="C169" s="1" t="s">
        <v>465</v>
      </c>
      <c r="D169" s="1" t="s">
        <v>509</v>
      </c>
      <c r="E169" s="1">
        <v>6651</v>
      </c>
      <c r="F169" s="1" t="s">
        <v>299</v>
      </c>
      <c r="G169" s="1">
        <v>6651</v>
      </c>
      <c r="H169" s="1">
        <v>6664</v>
      </c>
      <c r="I169" s="1">
        <v>304</v>
      </c>
      <c r="J169" s="1">
        <v>6664</v>
      </c>
      <c r="K169" s="1">
        <v>0</v>
      </c>
      <c r="O169" s="98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.6" x14ac:dyDescent="0.3">
      <c r="A170" s="98">
        <v>169</v>
      </c>
      <c r="B170" s="1">
        <v>30</v>
      </c>
      <c r="C170" s="1" t="s">
        <v>466</v>
      </c>
      <c r="D170" s="1" t="s">
        <v>508</v>
      </c>
      <c r="E170" s="1">
        <v>1044</v>
      </c>
      <c r="F170" s="1" t="s">
        <v>51</v>
      </c>
      <c r="G170" s="1">
        <v>1044</v>
      </c>
      <c r="H170" s="1">
        <v>6664</v>
      </c>
      <c r="I170" s="1">
        <v>5146.8</v>
      </c>
      <c r="J170" s="1">
        <v>6671</v>
      </c>
      <c r="K170" s="1">
        <v>7</v>
      </c>
      <c r="O170" s="98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41.4" x14ac:dyDescent="0.3">
      <c r="A171" s="98">
        <v>170</v>
      </c>
      <c r="B171" s="1">
        <v>30</v>
      </c>
      <c r="C171" s="1" t="s">
        <v>466</v>
      </c>
      <c r="D171" s="1" t="s">
        <v>508</v>
      </c>
      <c r="E171" s="1">
        <v>1791</v>
      </c>
      <c r="F171" s="1" t="s">
        <v>92</v>
      </c>
      <c r="G171" s="1">
        <v>1791</v>
      </c>
      <c r="H171" s="1">
        <v>6664</v>
      </c>
      <c r="I171" s="1">
        <v>885.2</v>
      </c>
      <c r="J171" s="1">
        <v>6664</v>
      </c>
      <c r="K171" s="1">
        <v>0</v>
      </c>
      <c r="O171" s="98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55.2" x14ac:dyDescent="0.3">
      <c r="A172" s="98">
        <v>171</v>
      </c>
      <c r="B172" s="1">
        <v>30</v>
      </c>
      <c r="C172" s="1" t="s">
        <v>466</v>
      </c>
      <c r="D172" s="1" t="s">
        <v>508</v>
      </c>
      <c r="E172" s="1">
        <v>2502</v>
      </c>
      <c r="F172" s="1" t="s">
        <v>122</v>
      </c>
      <c r="G172" s="1">
        <v>2502</v>
      </c>
      <c r="H172" s="1">
        <v>6664</v>
      </c>
      <c r="I172" s="1">
        <v>569.4</v>
      </c>
      <c r="J172" s="1">
        <v>6764</v>
      </c>
      <c r="K172" s="1">
        <v>100</v>
      </c>
      <c r="O172" s="98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.6" x14ac:dyDescent="0.3">
      <c r="A173" s="98">
        <v>172</v>
      </c>
      <c r="B173" s="1">
        <v>30</v>
      </c>
      <c r="C173" s="1" t="s">
        <v>466</v>
      </c>
      <c r="D173" s="1" t="s">
        <v>508</v>
      </c>
      <c r="E173" s="1">
        <v>3042</v>
      </c>
      <c r="F173" s="1" t="s">
        <v>142</v>
      </c>
      <c r="G173" s="1">
        <v>3042</v>
      </c>
      <c r="H173" s="1">
        <v>6664</v>
      </c>
      <c r="I173" s="1">
        <v>666</v>
      </c>
      <c r="J173" s="1">
        <v>6839</v>
      </c>
      <c r="K173" s="1">
        <v>175</v>
      </c>
      <c r="O173" s="98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.6" x14ac:dyDescent="0.3">
      <c r="A174" s="98">
        <v>173</v>
      </c>
      <c r="B174" s="1">
        <v>30</v>
      </c>
      <c r="C174" s="1" t="s">
        <v>466</v>
      </c>
      <c r="D174" s="1" t="s">
        <v>508</v>
      </c>
      <c r="E174" s="1">
        <v>6795</v>
      </c>
      <c r="F174" s="1" t="s">
        <v>305</v>
      </c>
      <c r="G174" s="1">
        <v>6795</v>
      </c>
      <c r="H174" s="1">
        <v>6664</v>
      </c>
      <c r="I174" s="1">
        <v>10834.9</v>
      </c>
      <c r="J174" s="1">
        <v>6664</v>
      </c>
      <c r="K174" s="1">
        <v>0</v>
      </c>
      <c r="O174" s="98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.6" x14ac:dyDescent="0.3">
      <c r="A175" s="98">
        <v>174</v>
      </c>
      <c r="B175" s="1">
        <v>8</v>
      </c>
      <c r="C175" s="1" t="s">
        <v>539</v>
      </c>
      <c r="D175" s="1" t="s">
        <v>509</v>
      </c>
      <c r="E175" s="1">
        <v>1476</v>
      </c>
      <c r="F175" s="1" t="s">
        <v>80</v>
      </c>
      <c r="G175" s="1">
        <v>1476</v>
      </c>
      <c r="H175" s="1">
        <v>6664</v>
      </c>
      <c r="I175" s="1">
        <v>9256.9</v>
      </c>
      <c r="J175" s="1">
        <v>6733</v>
      </c>
      <c r="K175" s="1">
        <v>69</v>
      </c>
      <c r="O175" s="98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.6" x14ac:dyDescent="0.3">
      <c r="A176" s="98">
        <v>175</v>
      </c>
      <c r="B176" s="1">
        <v>8</v>
      </c>
      <c r="C176" s="1" t="s">
        <v>539</v>
      </c>
      <c r="D176" s="1" t="s">
        <v>509</v>
      </c>
      <c r="E176" s="1">
        <v>3645</v>
      </c>
      <c r="F176" s="1" t="s">
        <v>164</v>
      </c>
      <c r="G176" s="1">
        <v>3645</v>
      </c>
      <c r="H176" s="1">
        <v>6664</v>
      </c>
      <c r="I176" s="1">
        <v>2494.5</v>
      </c>
      <c r="J176" s="1">
        <v>6664</v>
      </c>
      <c r="K176" s="1">
        <v>0</v>
      </c>
      <c r="O176" s="98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.6" x14ac:dyDescent="0.3">
      <c r="A177" s="98">
        <v>176</v>
      </c>
      <c r="B177" s="1">
        <v>25</v>
      </c>
      <c r="C177" s="1" t="s">
        <v>467</v>
      </c>
      <c r="D177" s="1" t="s">
        <v>509</v>
      </c>
      <c r="E177" s="1">
        <v>9</v>
      </c>
      <c r="F177" s="1" t="s">
        <v>7</v>
      </c>
      <c r="G177" s="1">
        <v>9</v>
      </c>
      <c r="H177" s="1">
        <v>6664</v>
      </c>
      <c r="I177" s="1">
        <v>622.70000000000005</v>
      </c>
      <c r="J177" s="1">
        <v>6774</v>
      </c>
      <c r="K177" s="1">
        <v>110</v>
      </c>
      <c r="O177" s="98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.6" x14ac:dyDescent="0.3">
      <c r="A178" s="98">
        <v>177</v>
      </c>
      <c r="B178" s="1">
        <v>25</v>
      </c>
      <c r="C178" s="1" t="s">
        <v>467</v>
      </c>
      <c r="D178" s="1" t="s">
        <v>509</v>
      </c>
      <c r="E178" s="1">
        <v>108</v>
      </c>
      <c r="F178" s="1" t="s">
        <v>14</v>
      </c>
      <c r="G178" s="1">
        <v>108</v>
      </c>
      <c r="H178" s="1">
        <v>6664</v>
      </c>
      <c r="I178" s="1">
        <v>281.5</v>
      </c>
      <c r="J178" s="1">
        <v>6664</v>
      </c>
      <c r="K178" s="1">
        <v>0</v>
      </c>
      <c r="O178" s="98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.6" x14ac:dyDescent="0.3">
      <c r="A179" s="98">
        <v>178</v>
      </c>
      <c r="B179" s="1">
        <v>25</v>
      </c>
      <c r="C179" s="1" t="s">
        <v>467</v>
      </c>
      <c r="D179" s="1" t="s">
        <v>509</v>
      </c>
      <c r="E179" s="1">
        <v>153</v>
      </c>
      <c r="F179" s="1" t="s">
        <v>207</v>
      </c>
      <c r="G179" s="1">
        <v>153</v>
      </c>
      <c r="H179" s="1">
        <v>6664</v>
      </c>
      <c r="I179" s="1">
        <v>592</v>
      </c>
      <c r="J179" s="1">
        <v>6751</v>
      </c>
      <c r="K179" s="1">
        <v>87</v>
      </c>
      <c r="O179" s="98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55.2" x14ac:dyDescent="0.3">
      <c r="A180" s="98">
        <v>179</v>
      </c>
      <c r="B180" s="1">
        <v>25</v>
      </c>
      <c r="C180" s="1" t="s">
        <v>467</v>
      </c>
      <c r="D180" s="1" t="s">
        <v>509</v>
      </c>
      <c r="E180" s="1">
        <v>279</v>
      </c>
      <c r="F180" s="1" t="s">
        <v>22</v>
      </c>
      <c r="G180" s="1">
        <v>279</v>
      </c>
      <c r="H180" s="1">
        <v>6664</v>
      </c>
      <c r="I180" s="1">
        <v>847.2</v>
      </c>
      <c r="J180" s="1">
        <v>6664</v>
      </c>
      <c r="K180" s="1">
        <v>0</v>
      </c>
      <c r="O180" s="98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.6" x14ac:dyDescent="0.3">
      <c r="A181" s="98">
        <v>180</v>
      </c>
      <c r="B181" s="1">
        <v>25</v>
      </c>
      <c r="C181" s="1" t="s">
        <v>467</v>
      </c>
      <c r="D181" s="1" t="s">
        <v>509</v>
      </c>
      <c r="E181" s="1">
        <v>472</v>
      </c>
      <c r="F181" s="1" t="s">
        <v>28</v>
      </c>
      <c r="G181" s="1">
        <v>472</v>
      </c>
      <c r="H181" s="1">
        <v>6664</v>
      </c>
      <c r="I181" s="1">
        <v>1604</v>
      </c>
      <c r="J181" s="1">
        <v>6664</v>
      </c>
      <c r="K181" s="1">
        <v>0</v>
      </c>
      <c r="O181" s="98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.6" x14ac:dyDescent="0.3">
      <c r="A182" s="98">
        <v>181</v>
      </c>
      <c r="B182" s="1">
        <v>25</v>
      </c>
      <c r="C182" s="1" t="s">
        <v>467</v>
      </c>
      <c r="D182" s="1" t="s">
        <v>509</v>
      </c>
      <c r="E182" s="1">
        <v>540</v>
      </c>
      <c r="F182" s="1" t="s">
        <v>27</v>
      </c>
      <c r="G182" s="1">
        <v>540</v>
      </c>
      <c r="H182" s="1">
        <v>6664</v>
      </c>
      <c r="I182" s="1">
        <v>555.4</v>
      </c>
      <c r="J182" s="1">
        <v>6745</v>
      </c>
      <c r="K182" s="1">
        <v>81</v>
      </c>
      <c r="O182" s="98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.6" x14ac:dyDescent="0.3">
      <c r="A183" s="98">
        <v>182</v>
      </c>
      <c r="B183" s="1">
        <v>25</v>
      </c>
      <c r="C183" s="1" t="s">
        <v>467</v>
      </c>
      <c r="D183" s="1" t="s">
        <v>509</v>
      </c>
      <c r="E183" s="1">
        <v>1215</v>
      </c>
      <c r="F183" s="1" t="s">
        <v>68</v>
      </c>
      <c r="G183" s="1">
        <v>1215</v>
      </c>
      <c r="H183" s="1">
        <v>6664</v>
      </c>
      <c r="I183" s="1">
        <v>326</v>
      </c>
      <c r="J183" s="1">
        <v>6664</v>
      </c>
      <c r="K183" s="1">
        <v>0</v>
      </c>
      <c r="O183" s="98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.6" x14ac:dyDescent="0.3">
      <c r="A184" s="98">
        <v>183</v>
      </c>
      <c r="B184" s="1">
        <v>25</v>
      </c>
      <c r="C184" s="1" t="s">
        <v>467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O184" s="98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.6" x14ac:dyDescent="0.3">
      <c r="A185" s="98">
        <v>184</v>
      </c>
      <c r="B185" s="1">
        <v>25</v>
      </c>
      <c r="C185" s="1" t="s">
        <v>467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O185" s="98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41.4" x14ac:dyDescent="0.3">
      <c r="A186" s="98">
        <v>185</v>
      </c>
      <c r="B186" s="1">
        <v>25</v>
      </c>
      <c r="C186" s="1" t="s">
        <v>467</v>
      </c>
      <c r="D186" s="1" t="s">
        <v>509</v>
      </c>
      <c r="E186" s="1">
        <v>1791</v>
      </c>
      <c r="F186" s="1" t="s">
        <v>92</v>
      </c>
      <c r="G186" s="1">
        <v>1791</v>
      </c>
      <c r="H186" s="1">
        <v>6664</v>
      </c>
      <c r="I186" s="1">
        <v>885.2</v>
      </c>
      <c r="J186" s="1">
        <v>6664</v>
      </c>
      <c r="K186" s="1">
        <v>0</v>
      </c>
      <c r="O186" s="98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55.2" x14ac:dyDescent="0.3">
      <c r="A187" s="98">
        <v>186</v>
      </c>
      <c r="B187" s="1">
        <v>25</v>
      </c>
      <c r="C187" s="1" t="s">
        <v>467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O187" s="98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.6" x14ac:dyDescent="0.3">
      <c r="A188" s="98">
        <v>187</v>
      </c>
      <c r="B188" s="1">
        <v>25</v>
      </c>
      <c r="C188" s="1" t="s">
        <v>467</v>
      </c>
      <c r="D188" s="1" t="s">
        <v>509</v>
      </c>
      <c r="E188" s="1">
        <v>2466</v>
      </c>
      <c r="F188" s="1" t="s">
        <v>120</v>
      </c>
      <c r="G188" s="1">
        <v>2466</v>
      </c>
      <c r="H188" s="1">
        <v>6664</v>
      </c>
      <c r="I188" s="1">
        <v>1425.2</v>
      </c>
      <c r="J188" s="1">
        <v>6664</v>
      </c>
      <c r="K188" s="1">
        <v>0</v>
      </c>
      <c r="O188" s="98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55.2" x14ac:dyDescent="0.3">
      <c r="A189" s="98">
        <v>188</v>
      </c>
      <c r="B189" s="1">
        <v>25</v>
      </c>
      <c r="C189" s="1" t="s">
        <v>467</v>
      </c>
      <c r="D189" s="1" t="s">
        <v>509</v>
      </c>
      <c r="E189" s="1">
        <v>2502</v>
      </c>
      <c r="F189" s="1" t="s">
        <v>122</v>
      </c>
      <c r="G189" s="1">
        <v>2502</v>
      </c>
      <c r="H189" s="1">
        <v>6664</v>
      </c>
      <c r="I189" s="1">
        <v>569.4</v>
      </c>
      <c r="J189" s="1">
        <v>6764</v>
      </c>
      <c r="K189" s="1">
        <v>100</v>
      </c>
      <c r="O189" s="98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.6" x14ac:dyDescent="0.3">
      <c r="A190" s="98">
        <v>189</v>
      </c>
      <c r="B190" s="1">
        <v>25</v>
      </c>
      <c r="C190" s="1" t="s">
        <v>467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O190" s="98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41.4" x14ac:dyDescent="0.3">
      <c r="A191" s="98">
        <v>190</v>
      </c>
      <c r="B191" s="1">
        <v>25</v>
      </c>
      <c r="C191" s="1" t="s">
        <v>467</v>
      </c>
      <c r="D191" s="1" t="s">
        <v>509</v>
      </c>
      <c r="E191" s="1">
        <v>2781</v>
      </c>
      <c r="F191" s="1" t="s">
        <v>133</v>
      </c>
      <c r="G191" s="1">
        <v>2781</v>
      </c>
      <c r="H191" s="1">
        <v>6664</v>
      </c>
      <c r="I191" s="1">
        <v>1192.3</v>
      </c>
      <c r="J191" s="1">
        <v>6664</v>
      </c>
      <c r="K191" s="1">
        <v>0</v>
      </c>
      <c r="O191" s="98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.6" x14ac:dyDescent="0.3">
      <c r="A192" s="98">
        <v>191</v>
      </c>
      <c r="B192" s="1">
        <v>25</v>
      </c>
      <c r="C192" s="1" t="s">
        <v>467</v>
      </c>
      <c r="D192" s="1" t="s">
        <v>509</v>
      </c>
      <c r="E192" s="1">
        <v>3033</v>
      </c>
      <c r="F192" s="1" t="s">
        <v>141</v>
      </c>
      <c r="G192" s="1">
        <v>3033</v>
      </c>
      <c r="H192" s="1">
        <v>6664</v>
      </c>
      <c r="I192" s="1">
        <v>459.6</v>
      </c>
      <c r="J192" s="1">
        <v>6776</v>
      </c>
      <c r="K192" s="1">
        <v>112</v>
      </c>
      <c r="O192" s="98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.6" x14ac:dyDescent="0.3">
      <c r="A193" s="98">
        <v>192</v>
      </c>
      <c r="B193" s="1">
        <v>25</v>
      </c>
      <c r="C193" s="1" t="s">
        <v>467</v>
      </c>
      <c r="D193" s="1" t="s">
        <v>509</v>
      </c>
      <c r="E193" s="1">
        <v>3150</v>
      </c>
      <c r="F193" s="1" t="s">
        <v>149</v>
      </c>
      <c r="G193" s="1">
        <v>3150</v>
      </c>
      <c r="H193" s="1">
        <v>6664</v>
      </c>
      <c r="I193" s="1">
        <v>1079.3</v>
      </c>
      <c r="J193" s="1">
        <v>6669</v>
      </c>
      <c r="K193" s="1">
        <v>5</v>
      </c>
      <c r="O193" s="98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.6" x14ac:dyDescent="0.3">
      <c r="A194" s="98">
        <v>193</v>
      </c>
      <c r="B194" s="1">
        <v>25</v>
      </c>
      <c r="C194" s="1" t="s">
        <v>467</v>
      </c>
      <c r="D194" s="1" t="s">
        <v>509</v>
      </c>
      <c r="E194" s="1">
        <v>4617</v>
      </c>
      <c r="F194" s="1" t="s">
        <v>201</v>
      </c>
      <c r="G194" s="1">
        <v>4617</v>
      </c>
      <c r="H194" s="1">
        <v>6664</v>
      </c>
      <c r="I194" s="1">
        <v>1548.1</v>
      </c>
      <c r="J194" s="1">
        <v>6664</v>
      </c>
      <c r="K194" s="1">
        <v>0</v>
      </c>
      <c r="O194" s="98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.6" x14ac:dyDescent="0.3">
      <c r="A195" s="98">
        <v>194</v>
      </c>
      <c r="B195" s="1">
        <v>25</v>
      </c>
      <c r="C195" s="1" t="s">
        <v>467</v>
      </c>
      <c r="D195" s="1" t="s">
        <v>509</v>
      </c>
      <c r="E195" s="1">
        <v>5643</v>
      </c>
      <c r="F195" s="1" t="s">
        <v>249</v>
      </c>
      <c r="G195" s="1">
        <v>5643</v>
      </c>
      <c r="H195" s="1">
        <v>6664</v>
      </c>
      <c r="I195" s="1">
        <v>1015.1</v>
      </c>
      <c r="J195" s="1">
        <v>6664</v>
      </c>
      <c r="K195" s="1">
        <v>0</v>
      </c>
      <c r="O195" s="98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41.4" x14ac:dyDescent="0.3">
      <c r="A196" s="98">
        <v>195</v>
      </c>
      <c r="B196" s="1">
        <v>25</v>
      </c>
      <c r="C196" s="1" t="s">
        <v>467</v>
      </c>
      <c r="D196" s="1" t="s">
        <v>509</v>
      </c>
      <c r="E196" s="1">
        <v>6840</v>
      </c>
      <c r="F196" s="1" t="s">
        <v>307</v>
      </c>
      <c r="G196" s="1">
        <v>6840</v>
      </c>
      <c r="H196" s="1">
        <v>6664</v>
      </c>
      <c r="I196" s="1">
        <v>2025.4</v>
      </c>
      <c r="J196" s="1">
        <v>6664</v>
      </c>
      <c r="K196" s="1">
        <v>0</v>
      </c>
      <c r="O196" s="98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.6" x14ac:dyDescent="0.3">
      <c r="A197" s="98">
        <v>196</v>
      </c>
      <c r="B197" s="1">
        <v>25</v>
      </c>
      <c r="C197" s="1" t="s">
        <v>467</v>
      </c>
      <c r="D197" s="1" t="s">
        <v>509</v>
      </c>
      <c r="E197" s="1">
        <v>6985</v>
      </c>
      <c r="F197" s="1" t="s">
        <v>322</v>
      </c>
      <c r="G197" s="1">
        <v>6985</v>
      </c>
      <c r="H197" s="1">
        <v>6664</v>
      </c>
      <c r="I197" s="1">
        <v>874.6</v>
      </c>
      <c r="J197" s="1">
        <v>6671</v>
      </c>
      <c r="K197" s="1">
        <v>7</v>
      </c>
      <c r="O197" s="98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.6" x14ac:dyDescent="0.3">
      <c r="A198" s="98">
        <v>197</v>
      </c>
      <c r="B198" s="1">
        <v>31</v>
      </c>
      <c r="C198" s="1" t="s">
        <v>540</v>
      </c>
      <c r="D198" s="1" t="s">
        <v>508</v>
      </c>
      <c r="E198" s="1">
        <v>1044</v>
      </c>
      <c r="F198" s="1" t="s">
        <v>51</v>
      </c>
      <c r="G198" s="1">
        <v>1044</v>
      </c>
      <c r="H198" s="1">
        <v>6664</v>
      </c>
      <c r="I198" s="1">
        <v>5146.8</v>
      </c>
      <c r="J198" s="1">
        <v>6671</v>
      </c>
      <c r="K198" s="1">
        <v>7</v>
      </c>
      <c r="O198" s="98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.6" x14ac:dyDescent="0.3">
      <c r="A199" s="98">
        <v>198</v>
      </c>
      <c r="B199" s="1">
        <v>31</v>
      </c>
      <c r="C199" s="1" t="s">
        <v>540</v>
      </c>
      <c r="D199" s="1" t="s">
        <v>508</v>
      </c>
      <c r="E199" s="1">
        <v>1935</v>
      </c>
      <c r="F199" s="1" t="s">
        <v>293</v>
      </c>
      <c r="G199" s="1">
        <v>6536</v>
      </c>
      <c r="H199" s="1">
        <v>6664</v>
      </c>
      <c r="I199" s="1">
        <v>1102.4000000000001</v>
      </c>
      <c r="J199" s="1">
        <v>6746</v>
      </c>
      <c r="K199" s="1">
        <v>82</v>
      </c>
      <c r="O199" s="98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.6" x14ac:dyDescent="0.3">
      <c r="A200" s="98">
        <v>199</v>
      </c>
      <c r="B200" s="1">
        <v>31</v>
      </c>
      <c r="C200" s="1" t="s">
        <v>540</v>
      </c>
      <c r="D200" s="1" t="s">
        <v>508</v>
      </c>
      <c r="E200" s="1">
        <v>3042</v>
      </c>
      <c r="F200" s="1" t="s">
        <v>142</v>
      </c>
      <c r="G200" s="1">
        <v>3042</v>
      </c>
      <c r="H200" s="1">
        <v>6664</v>
      </c>
      <c r="I200" s="1">
        <v>666</v>
      </c>
      <c r="J200" s="1">
        <v>6839</v>
      </c>
      <c r="K200" s="1">
        <v>175</v>
      </c>
      <c r="O200" s="98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.6" x14ac:dyDescent="0.3">
      <c r="A201" s="98">
        <v>200</v>
      </c>
      <c r="B201" s="1">
        <v>31</v>
      </c>
      <c r="C201" s="1" t="s">
        <v>540</v>
      </c>
      <c r="D201" s="1" t="s">
        <v>508</v>
      </c>
      <c r="E201" s="1">
        <v>3204</v>
      </c>
      <c r="F201" s="1" t="s">
        <v>152</v>
      </c>
      <c r="G201" s="1">
        <v>3204</v>
      </c>
      <c r="H201" s="1">
        <v>6664</v>
      </c>
      <c r="I201" s="1">
        <v>886</v>
      </c>
      <c r="J201" s="1">
        <v>6664</v>
      </c>
      <c r="K201" s="1">
        <v>0</v>
      </c>
      <c r="O201" s="9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.6" x14ac:dyDescent="0.3">
      <c r="A202" s="98">
        <v>201</v>
      </c>
      <c r="B202" s="1">
        <v>31</v>
      </c>
      <c r="C202" s="1" t="s">
        <v>540</v>
      </c>
      <c r="D202" s="1" t="s">
        <v>508</v>
      </c>
      <c r="E202" s="1">
        <v>6795</v>
      </c>
      <c r="F202" s="1" t="s">
        <v>305</v>
      </c>
      <c r="G202" s="1">
        <v>6795</v>
      </c>
      <c r="H202" s="1">
        <v>6664</v>
      </c>
      <c r="I202" s="1">
        <v>10834.9</v>
      </c>
      <c r="J202" s="1">
        <v>6664</v>
      </c>
      <c r="K202" s="1">
        <v>0</v>
      </c>
      <c r="O202" s="9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.6" x14ac:dyDescent="0.3">
      <c r="A203" s="98">
        <v>202</v>
      </c>
      <c r="B203" s="1">
        <v>37</v>
      </c>
      <c r="C203" s="1" t="s">
        <v>468</v>
      </c>
      <c r="D203" s="1" t="s">
        <v>508</v>
      </c>
      <c r="E203" s="1">
        <v>603</v>
      </c>
      <c r="F203" s="1" t="s">
        <v>35</v>
      </c>
      <c r="G203" s="1">
        <v>603</v>
      </c>
      <c r="H203" s="1">
        <v>6664</v>
      </c>
      <c r="I203" s="1">
        <v>186</v>
      </c>
      <c r="J203" s="1">
        <v>6795</v>
      </c>
      <c r="K203" s="1">
        <v>131</v>
      </c>
      <c r="O203" s="98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41.4" x14ac:dyDescent="0.3">
      <c r="A204" s="98">
        <v>203</v>
      </c>
      <c r="B204" s="1">
        <v>37</v>
      </c>
      <c r="C204" s="1" t="s">
        <v>468</v>
      </c>
      <c r="D204" s="1" t="s">
        <v>508</v>
      </c>
      <c r="E204" s="1">
        <v>1221</v>
      </c>
      <c r="F204" s="1" t="s">
        <v>71</v>
      </c>
      <c r="G204" s="1">
        <v>1221</v>
      </c>
      <c r="H204" s="1">
        <v>6664</v>
      </c>
      <c r="I204" s="1">
        <v>2004.7</v>
      </c>
      <c r="J204" s="1">
        <v>6700</v>
      </c>
      <c r="K204" s="1">
        <v>36</v>
      </c>
      <c r="O204" s="98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.6" x14ac:dyDescent="0.3">
      <c r="A205" s="98">
        <v>204</v>
      </c>
      <c r="B205" s="1">
        <v>37</v>
      </c>
      <c r="C205" s="1" t="s">
        <v>468</v>
      </c>
      <c r="D205" s="1" t="s">
        <v>508</v>
      </c>
      <c r="E205" s="1">
        <v>1337</v>
      </c>
      <c r="F205" s="1" t="s">
        <v>75</v>
      </c>
      <c r="G205" s="1">
        <v>1337</v>
      </c>
      <c r="H205" s="1">
        <v>6664</v>
      </c>
      <c r="I205" s="1">
        <v>5086.6000000000004</v>
      </c>
      <c r="J205" s="1">
        <v>6664</v>
      </c>
      <c r="K205" s="1">
        <v>0</v>
      </c>
      <c r="O205" s="98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.6" x14ac:dyDescent="0.3">
      <c r="A206" s="98">
        <v>205</v>
      </c>
      <c r="B206" s="1">
        <v>37</v>
      </c>
      <c r="C206" s="1" t="s">
        <v>468</v>
      </c>
      <c r="D206" s="1" t="s">
        <v>508</v>
      </c>
      <c r="E206" s="1">
        <v>1926</v>
      </c>
      <c r="F206" s="1" t="s">
        <v>95</v>
      </c>
      <c r="G206" s="1">
        <v>1926</v>
      </c>
      <c r="H206" s="1">
        <v>6664</v>
      </c>
      <c r="I206" s="1">
        <v>580.70000000000005</v>
      </c>
      <c r="J206" s="1">
        <v>6710</v>
      </c>
      <c r="K206" s="1">
        <v>46</v>
      </c>
      <c r="O206" s="98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.6" x14ac:dyDescent="0.3">
      <c r="A207" s="98">
        <v>206</v>
      </c>
      <c r="B207" s="1">
        <v>37</v>
      </c>
      <c r="C207" s="1" t="s">
        <v>468</v>
      </c>
      <c r="D207" s="1" t="s">
        <v>508</v>
      </c>
      <c r="E207" s="1">
        <v>3141</v>
      </c>
      <c r="F207" s="1" t="s">
        <v>148</v>
      </c>
      <c r="G207" s="1">
        <v>3141</v>
      </c>
      <c r="H207" s="1">
        <v>6664</v>
      </c>
      <c r="I207" s="1">
        <v>13981.6</v>
      </c>
      <c r="J207" s="1">
        <v>6681</v>
      </c>
      <c r="K207" s="1">
        <v>17</v>
      </c>
      <c r="O207" s="98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.6" x14ac:dyDescent="0.3">
      <c r="A208" s="98">
        <v>207</v>
      </c>
      <c r="B208" s="1">
        <v>37</v>
      </c>
      <c r="C208" s="1" t="s">
        <v>468</v>
      </c>
      <c r="D208" s="1" t="s">
        <v>508</v>
      </c>
      <c r="E208" s="1">
        <v>3691</v>
      </c>
      <c r="F208" s="1" t="s">
        <v>208</v>
      </c>
      <c r="G208" s="1">
        <v>3691</v>
      </c>
      <c r="H208" s="1">
        <v>6664</v>
      </c>
      <c r="I208" s="1">
        <v>823.5</v>
      </c>
      <c r="J208" s="1">
        <v>6705</v>
      </c>
      <c r="K208" s="1">
        <v>41</v>
      </c>
      <c r="O208" s="98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.6" x14ac:dyDescent="0.3">
      <c r="A209" s="98">
        <v>208</v>
      </c>
      <c r="B209" s="1">
        <v>37</v>
      </c>
      <c r="C209" s="1" t="s">
        <v>468</v>
      </c>
      <c r="D209" s="1" t="s">
        <v>508</v>
      </c>
      <c r="E209" s="1">
        <v>3744</v>
      </c>
      <c r="F209" s="1" t="s">
        <v>166</v>
      </c>
      <c r="G209" s="1">
        <v>3744</v>
      </c>
      <c r="H209" s="1">
        <v>6664</v>
      </c>
      <c r="I209" s="1">
        <v>662.9</v>
      </c>
      <c r="J209" s="1">
        <v>6664</v>
      </c>
      <c r="K209" s="1">
        <v>0</v>
      </c>
      <c r="O209" s="98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.6" x14ac:dyDescent="0.3">
      <c r="A210" s="98">
        <v>209</v>
      </c>
      <c r="B210" s="1">
        <v>37</v>
      </c>
      <c r="C210" s="1" t="s">
        <v>468</v>
      </c>
      <c r="D210" s="1" t="s">
        <v>508</v>
      </c>
      <c r="E210" s="1">
        <v>3816</v>
      </c>
      <c r="F210" s="1" t="s">
        <v>168</v>
      </c>
      <c r="G210" s="1">
        <v>3816</v>
      </c>
      <c r="H210" s="1">
        <v>6664</v>
      </c>
      <c r="I210" s="1">
        <v>359.5</v>
      </c>
      <c r="J210" s="1">
        <v>6664</v>
      </c>
      <c r="K210" s="1">
        <v>0</v>
      </c>
      <c r="O210" s="98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.6" x14ac:dyDescent="0.3">
      <c r="A211" s="98">
        <v>210</v>
      </c>
      <c r="B211" s="1">
        <v>37</v>
      </c>
      <c r="C211" s="1" t="s">
        <v>468</v>
      </c>
      <c r="D211" s="1" t="s">
        <v>508</v>
      </c>
      <c r="E211" s="1">
        <v>4269</v>
      </c>
      <c r="F211" s="1" t="s">
        <v>187</v>
      </c>
      <c r="G211" s="1">
        <v>4269</v>
      </c>
      <c r="H211" s="1">
        <v>6664</v>
      </c>
      <c r="I211" s="1">
        <v>552.9</v>
      </c>
      <c r="J211" s="1">
        <v>6753</v>
      </c>
      <c r="K211" s="1">
        <v>89</v>
      </c>
      <c r="O211" s="98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.6" x14ac:dyDescent="0.3">
      <c r="A212" s="98">
        <v>211</v>
      </c>
      <c r="B212" s="1">
        <v>37</v>
      </c>
      <c r="C212" s="1" t="s">
        <v>468</v>
      </c>
      <c r="D212" s="1" t="s">
        <v>508</v>
      </c>
      <c r="E212" s="1">
        <v>4554</v>
      </c>
      <c r="F212" s="1" t="s">
        <v>197</v>
      </c>
      <c r="G212" s="1">
        <v>4554</v>
      </c>
      <c r="H212" s="1">
        <v>6664</v>
      </c>
      <c r="I212" s="1">
        <v>1124.2</v>
      </c>
      <c r="J212" s="1">
        <v>6664</v>
      </c>
      <c r="K212" s="1">
        <v>0</v>
      </c>
      <c r="O212" s="98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.6" x14ac:dyDescent="0.3">
      <c r="A213" s="98">
        <v>212</v>
      </c>
      <c r="B213" s="1">
        <v>37</v>
      </c>
      <c r="C213" s="1" t="s">
        <v>468</v>
      </c>
      <c r="D213" s="1" t="s">
        <v>508</v>
      </c>
      <c r="E213" s="1">
        <v>6093</v>
      </c>
      <c r="F213" s="1" t="s">
        <v>265</v>
      </c>
      <c r="G213" s="1">
        <v>6093</v>
      </c>
      <c r="H213" s="1">
        <v>6664</v>
      </c>
      <c r="I213" s="1">
        <v>1328.6</v>
      </c>
      <c r="J213" s="1">
        <v>6664</v>
      </c>
      <c r="K213" s="1">
        <v>0</v>
      </c>
      <c r="O213" s="98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.6" x14ac:dyDescent="0.3">
      <c r="A214" s="98">
        <v>213</v>
      </c>
      <c r="B214" s="1">
        <v>37</v>
      </c>
      <c r="C214" s="1" t="s">
        <v>468</v>
      </c>
      <c r="D214" s="1" t="s">
        <v>508</v>
      </c>
      <c r="E214" s="1">
        <v>6408</v>
      </c>
      <c r="F214" s="1" t="s">
        <v>284</v>
      </c>
      <c r="G214" s="1">
        <v>6408</v>
      </c>
      <c r="H214" s="1">
        <v>6664</v>
      </c>
      <c r="I214" s="1">
        <v>899.1</v>
      </c>
      <c r="J214" s="1">
        <v>6715</v>
      </c>
      <c r="K214" s="1">
        <v>51</v>
      </c>
      <c r="O214" s="98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.6" x14ac:dyDescent="0.3">
      <c r="A215" s="98">
        <v>214</v>
      </c>
      <c r="B215" s="1">
        <v>37</v>
      </c>
      <c r="C215" s="1" t="s">
        <v>468</v>
      </c>
      <c r="D215" s="1" t="s">
        <v>508</v>
      </c>
      <c r="E215" s="1">
        <v>6930</v>
      </c>
      <c r="F215" s="1" t="s">
        <v>311</v>
      </c>
      <c r="G215" s="1">
        <v>6930</v>
      </c>
      <c r="H215" s="1">
        <v>6664</v>
      </c>
      <c r="I215" s="1">
        <v>769.4</v>
      </c>
      <c r="J215" s="1">
        <v>6696</v>
      </c>
      <c r="K215" s="1">
        <v>32</v>
      </c>
      <c r="O215" s="98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.6" x14ac:dyDescent="0.3">
      <c r="A216" s="98">
        <v>215</v>
      </c>
      <c r="B216" s="1">
        <v>37</v>
      </c>
      <c r="C216" s="1" t="s">
        <v>468</v>
      </c>
      <c r="D216" s="1" t="s">
        <v>508</v>
      </c>
      <c r="E216" s="1">
        <v>6975</v>
      </c>
      <c r="F216" s="1" t="s">
        <v>320</v>
      </c>
      <c r="G216" s="1">
        <v>6975</v>
      </c>
      <c r="H216" s="1">
        <v>6664</v>
      </c>
      <c r="I216" s="1">
        <v>1307.3</v>
      </c>
      <c r="J216" s="1">
        <v>6664</v>
      </c>
      <c r="K216" s="1">
        <v>0</v>
      </c>
      <c r="O216" s="98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.6" x14ac:dyDescent="0.3">
      <c r="A217" s="98">
        <v>216</v>
      </c>
      <c r="B217" s="1">
        <v>37</v>
      </c>
      <c r="C217" s="1" t="s">
        <v>468</v>
      </c>
      <c r="D217" s="1" t="s">
        <v>508</v>
      </c>
      <c r="E217" s="1">
        <v>7038</v>
      </c>
      <c r="F217" s="1" t="s">
        <v>329</v>
      </c>
      <c r="G217" s="1">
        <v>7038</v>
      </c>
      <c r="H217" s="1">
        <v>6664</v>
      </c>
      <c r="I217" s="1">
        <v>817.7</v>
      </c>
      <c r="J217" s="1">
        <v>6664</v>
      </c>
      <c r="K217" s="1">
        <v>0</v>
      </c>
      <c r="O217" s="98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.6" x14ac:dyDescent="0.3">
      <c r="A218" s="98">
        <v>217</v>
      </c>
      <c r="B218" s="1">
        <v>36</v>
      </c>
      <c r="C218" s="1" t="s">
        <v>541</v>
      </c>
      <c r="D218" s="1" t="s">
        <v>509</v>
      </c>
      <c r="E218" s="1">
        <v>513</v>
      </c>
      <c r="F218" s="1" t="s">
        <v>30</v>
      </c>
      <c r="G218" s="1">
        <v>513</v>
      </c>
      <c r="H218" s="1">
        <v>6664</v>
      </c>
      <c r="I218" s="1">
        <v>328.8</v>
      </c>
      <c r="J218" s="1">
        <v>6664</v>
      </c>
      <c r="K218" s="1">
        <v>0</v>
      </c>
      <c r="O218" s="98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.6" x14ac:dyDescent="0.3">
      <c r="A219" s="98">
        <v>218</v>
      </c>
      <c r="B219" s="1">
        <v>36</v>
      </c>
      <c r="C219" s="1" t="s">
        <v>541</v>
      </c>
      <c r="D219" s="1" t="s">
        <v>509</v>
      </c>
      <c r="E219" s="1">
        <v>540</v>
      </c>
      <c r="F219" s="1" t="s">
        <v>27</v>
      </c>
      <c r="G219" s="1">
        <v>540</v>
      </c>
      <c r="H219" s="1">
        <v>6664</v>
      </c>
      <c r="I219" s="1">
        <v>555.4</v>
      </c>
      <c r="J219" s="1">
        <v>6745</v>
      </c>
      <c r="K219" s="1">
        <v>81</v>
      </c>
      <c r="O219" s="98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.6" x14ac:dyDescent="0.3">
      <c r="A220" s="98">
        <v>219</v>
      </c>
      <c r="B220" s="1">
        <v>36</v>
      </c>
      <c r="C220" s="1" t="s">
        <v>541</v>
      </c>
      <c r="D220" s="1" t="s">
        <v>509</v>
      </c>
      <c r="E220" s="1">
        <v>576</v>
      </c>
      <c r="F220" s="1" t="s">
        <v>32</v>
      </c>
      <c r="G220" s="1">
        <v>576</v>
      </c>
      <c r="H220" s="1">
        <v>6664</v>
      </c>
      <c r="I220" s="1">
        <v>531.4</v>
      </c>
      <c r="J220" s="1">
        <v>6668</v>
      </c>
      <c r="K220" s="1">
        <v>4</v>
      </c>
      <c r="O220" s="98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.6" x14ac:dyDescent="0.3">
      <c r="A221" s="98">
        <v>220</v>
      </c>
      <c r="B221" s="1">
        <v>36</v>
      </c>
      <c r="C221" s="1" t="s">
        <v>541</v>
      </c>
      <c r="D221" s="1" t="s">
        <v>509</v>
      </c>
      <c r="E221" s="1">
        <v>609</v>
      </c>
      <c r="F221" s="1" t="s">
        <v>36</v>
      </c>
      <c r="G221" s="1">
        <v>609</v>
      </c>
      <c r="H221" s="1">
        <v>6664</v>
      </c>
      <c r="I221" s="1">
        <v>1514.8</v>
      </c>
      <c r="J221" s="1">
        <v>6729</v>
      </c>
      <c r="K221" s="1">
        <v>65</v>
      </c>
      <c r="O221" s="98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.6" x14ac:dyDescent="0.3">
      <c r="A222" s="98">
        <v>221</v>
      </c>
      <c r="B222" s="1">
        <v>36</v>
      </c>
      <c r="C222" s="1" t="s">
        <v>541</v>
      </c>
      <c r="D222" s="1" t="s">
        <v>509</v>
      </c>
      <c r="E222" s="1">
        <v>1350</v>
      </c>
      <c r="F222" s="1" t="s">
        <v>76</v>
      </c>
      <c r="G222" s="1">
        <v>1350</v>
      </c>
      <c r="H222" s="1">
        <v>6664</v>
      </c>
      <c r="I222" s="1">
        <v>488.1</v>
      </c>
      <c r="J222" s="1">
        <v>6664</v>
      </c>
      <c r="K222" s="1">
        <v>0</v>
      </c>
      <c r="O222" s="98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.6" x14ac:dyDescent="0.3">
      <c r="A223" s="98">
        <v>222</v>
      </c>
      <c r="B223" s="1">
        <v>36</v>
      </c>
      <c r="C223" s="1" t="s">
        <v>541</v>
      </c>
      <c r="D223" s="1" t="s">
        <v>509</v>
      </c>
      <c r="E223" s="1">
        <v>1359</v>
      </c>
      <c r="F223" s="1" t="s">
        <v>501</v>
      </c>
      <c r="G223" s="1">
        <v>1359</v>
      </c>
      <c r="H223" s="1">
        <v>6664</v>
      </c>
      <c r="I223" s="1">
        <v>508.3</v>
      </c>
      <c r="J223" s="1">
        <v>6687</v>
      </c>
      <c r="K223" s="1">
        <v>23</v>
      </c>
      <c r="O223" s="98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.6" x14ac:dyDescent="0.3">
      <c r="A224" s="98">
        <v>223</v>
      </c>
      <c r="B224" s="1">
        <v>36</v>
      </c>
      <c r="C224" s="1" t="s">
        <v>541</v>
      </c>
      <c r="D224" s="1" t="s">
        <v>509</v>
      </c>
      <c r="E224" s="1">
        <v>1935</v>
      </c>
      <c r="F224" s="1" t="s">
        <v>293</v>
      </c>
      <c r="G224" s="1">
        <v>6536</v>
      </c>
      <c r="H224" s="1">
        <v>6664</v>
      </c>
      <c r="I224" s="1">
        <v>1102.4000000000001</v>
      </c>
      <c r="J224" s="1">
        <v>6746</v>
      </c>
      <c r="K224" s="1">
        <v>82</v>
      </c>
      <c r="O224" s="98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55.2" x14ac:dyDescent="0.3">
      <c r="A225" s="98">
        <v>224</v>
      </c>
      <c r="B225" s="1">
        <v>36</v>
      </c>
      <c r="C225" s="1" t="s">
        <v>541</v>
      </c>
      <c r="D225" s="1" t="s">
        <v>509</v>
      </c>
      <c r="E225" s="1">
        <v>2007</v>
      </c>
      <c r="F225" s="1" t="s">
        <v>106</v>
      </c>
      <c r="G225" s="1">
        <v>2007</v>
      </c>
      <c r="H225" s="1">
        <v>6664</v>
      </c>
      <c r="I225" s="1">
        <v>634</v>
      </c>
      <c r="J225" s="1">
        <v>6664</v>
      </c>
      <c r="K225" s="1">
        <v>0</v>
      </c>
      <c r="O225" s="98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55.2" x14ac:dyDescent="0.3">
      <c r="A226" s="98">
        <v>225</v>
      </c>
      <c r="B226" s="1">
        <v>36</v>
      </c>
      <c r="C226" s="1" t="s">
        <v>541</v>
      </c>
      <c r="D226" s="1" t="s">
        <v>509</v>
      </c>
      <c r="E226" s="1">
        <v>2502</v>
      </c>
      <c r="F226" s="1" t="s">
        <v>122</v>
      </c>
      <c r="G226" s="1">
        <v>2502</v>
      </c>
      <c r="H226" s="1">
        <v>6664</v>
      </c>
      <c r="I226" s="1">
        <v>569.4</v>
      </c>
      <c r="J226" s="1">
        <v>6764</v>
      </c>
      <c r="K226" s="1">
        <v>100</v>
      </c>
      <c r="O226" s="98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.6" x14ac:dyDescent="0.3">
      <c r="A227" s="98">
        <v>226</v>
      </c>
      <c r="B227" s="1">
        <v>36</v>
      </c>
      <c r="C227" s="1" t="s">
        <v>541</v>
      </c>
      <c r="D227" s="1" t="s">
        <v>509</v>
      </c>
      <c r="E227" s="1">
        <v>2682</v>
      </c>
      <c r="F227" s="1" t="s">
        <v>116</v>
      </c>
      <c r="G227" s="1">
        <v>2682</v>
      </c>
      <c r="H227" s="1">
        <v>6664</v>
      </c>
      <c r="I227" s="1">
        <v>287.3</v>
      </c>
      <c r="J227" s="1">
        <v>6664</v>
      </c>
      <c r="K227" s="1">
        <v>0</v>
      </c>
      <c r="O227" s="98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.6" x14ac:dyDescent="0.3">
      <c r="A228" s="98">
        <v>227</v>
      </c>
      <c r="B228" s="1">
        <v>36</v>
      </c>
      <c r="C228" s="1" t="s">
        <v>541</v>
      </c>
      <c r="D228" s="1" t="s">
        <v>509</v>
      </c>
      <c r="E228" s="1">
        <v>2727</v>
      </c>
      <c r="F228" s="1" t="s">
        <v>129</v>
      </c>
      <c r="G228" s="1">
        <v>2727</v>
      </c>
      <c r="H228" s="1">
        <v>6664</v>
      </c>
      <c r="I228" s="1">
        <v>658.5</v>
      </c>
      <c r="J228" s="1">
        <v>6664</v>
      </c>
      <c r="K228" s="1">
        <v>0</v>
      </c>
      <c r="O228" s="98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.6" x14ac:dyDescent="0.3">
      <c r="A229" s="98">
        <v>228</v>
      </c>
      <c r="B229" s="1">
        <v>36</v>
      </c>
      <c r="C229" s="1" t="s">
        <v>541</v>
      </c>
      <c r="D229" s="1" t="s">
        <v>509</v>
      </c>
      <c r="E229" s="1">
        <v>3042</v>
      </c>
      <c r="F229" s="1" t="s">
        <v>142</v>
      </c>
      <c r="G229" s="1">
        <v>3042</v>
      </c>
      <c r="H229" s="1">
        <v>6664</v>
      </c>
      <c r="I229" s="1">
        <v>666</v>
      </c>
      <c r="J229" s="1">
        <v>6839</v>
      </c>
      <c r="K229" s="1">
        <v>175</v>
      </c>
      <c r="O229" s="98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.6" x14ac:dyDescent="0.3">
      <c r="A230" s="98">
        <v>229</v>
      </c>
      <c r="B230" s="1">
        <v>36</v>
      </c>
      <c r="C230" s="1" t="s">
        <v>541</v>
      </c>
      <c r="D230" s="1" t="s">
        <v>509</v>
      </c>
      <c r="E230" s="1">
        <v>3582</v>
      </c>
      <c r="F230" s="1" t="s">
        <v>99</v>
      </c>
      <c r="G230" s="1">
        <v>1968</v>
      </c>
      <c r="H230" s="1">
        <v>6664</v>
      </c>
      <c r="I230" s="1">
        <v>554.29999999999995</v>
      </c>
      <c r="J230" s="1">
        <v>6748</v>
      </c>
      <c r="K230" s="1">
        <v>84</v>
      </c>
      <c r="O230" s="98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.6" x14ac:dyDescent="0.3">
      <c r="A231" s="98">
        <v>230</v>
      </c>
      <c r="B231" s="1">
        <v>36</v>
      </c>
      <c r="C231" s="1" t="s">
        <v>541</v>
      </c>
      <c r="D231" s="1" t="s">
        <v>509</v>
      </c>
      <c r="E231" s="1">
        <v>4104</v>
      </c>
      <c r="F231" s="1" t="s">
        <v>181</v>
      </c>
      <c r="G231" s="1">
        <v>4104</v>
      </c>
      <c r="H231" s="1">
        <v>6664</v>
      </c>
      <c r="I231" s="1">
        <v>5435.2</v>
      </c>
      <c r="J231" s="1">
        <v>6705</v>
      </c>
      <c r="K231" s="1">
        <v>41</v>
      </c>
      <c r="O231" s="98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41.4" x14ac:dyDescent="0.3">
      <c r="A232" s="98">
        <v>231</v>
      </c>
      <c r="B232" s="1">
        <v>36</v>
      </c>
      <c r="C232" s="1" t="s">
        <v>541</v>
      </c>
      <c r="D232" s="1" t="s">
        <v>509</v>
      </c>
      <c r="E232" s="1">
        <v>4785</v>
      </c>
      <c r="F232" s="1" t="s">
        <v>216</v>
      </c>
      <c r="G232" s="1">
        <v>4785</v>
      </c>
      <c r="H232" s="1">
        <v>6664</v>
      </c>
      <c r="I232" s="1">
        <v>441.3</v>
      </c>
      <c r="J232" s="1">
        <v>6664</v>
      </c>
      <c r="K232" s="1">
        <v>0</v>
      </c>
      <c r="O232" s="98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41.4" x14ac:dyDescent="0.3">
      <c r="A233" s="98">
        <v>232</v>
      </c>
      <c r="B233" s="1">
        <v>36</v>
      </c>
      <c r="C233" s="1" t="s">
        <v>541</v>
      </c>
      <c r="D233" s="1" t="s">
        <v>509</v>
      </c>
      <c r="E233" s="1">
        <v>6098</v>
      </c>
      <c r="F233" s="1" t="s">
        <v>270</v>
      </c>
      <c r="G233" s="1">
        <v>6098</v>
      </c>
      <c r="H233" s="1">
        <v>6664</v>
      </c>
      <c r="I233" s="1">
        <v>1565</v>
      </c>
      <c r="J233" s="1">
        <v>6684</v>
      </c>
      <c r="K233" s="1">
        <v>20</v>
      </c>
      <c r="O233" s="98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41.4" x14ac:dyDescent="0.3">
      <c r="A234" s="98">
        <v>233</v>
      </c>
      <c r="B234" s="1">
        <v>36</v>
      </c>
      <c r="C234" s="1" t="s">
        <v>541</v>
      </c>
      <c r="D234" s="1" t="s">
        <v>509</v>
      </c>
      <c r="E234" s="1">
        <v>6660</v>
      </c>
      <c r="F234" s="1" t="s">
        <v>300</v>
      </c>
      <c r="G234" s="1">
        <v>6660</v>
      </c>
      <c r="H234" s="1">
        <v>6664</v>
      </c>
      <c r="I234" s="1">
        <v>1534.5</v>
      </c>
      <c r="J234" s="1">
        <v>6664</v>
      </c>
      <c r="K234" s="1">
        <v>0</v>
      </c>
      <c r="O234" s="98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.6" x14ac:dyDescent="0.3">
      <c r="A235" s="98">
        <v>234</v>
      </c>
      <c r="B235" s="1">
        <v>36</v>
      </c>
      <c r="C235" s="1" t="s">
        <v>541</v>
      </c>
      <c r="D235" s="1" t="s">
        <v>509</v>
      </c>
      <c r="E235" s="1">
        <v>6795</v>
      </c>
      <c r="F235" s="1" t="s">
        <v>305</v>
      </c>
      <c r="G235" s="1">
        <v>6795</v>
      </c>
      <c r="H235" s="1">
        <v>6664</v>
      </c>
      <c r="I235" s="1">
        <v>10834.9</v>
      </c>
      <c r="J235" s="1">
        <v>6664</v>
      </c>
      <c r="K235" s="1">
        <v>0</v>
      </c>
      <c r="O235" s="98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.6" x14ac:dyDescent="0.3">
      <c r="A236" s="98">
        <v>235</v>
      </c>
      <c r="B236" s="1">
        <v>36</v>
      </c>
      <c r="C236" s="1" t="s">
        <v>541</v>
      </c>
      <c r="D236" s="1" t="s">
        <v>509</v>
      </c>
      <c r="E236" s="1">
        <v>6985</v>
      </c>
      <c r="F236" s="1" t="s">
        <v>322</v>
      </c>
      <c r="G236" s="1">
        <v>6985</v>
      </c>
      <c r="H236" s="1">
        <v>6664</v>
      </c>
      <c r="I236" s="1">
        <v>874.6</v>
      </c>
      <c r="J236" s="1">
        <v>6671</v>
      </c>
      <c r="K236" s="1">
        <v>7</v>
      </c>
      <c r="O236" s="98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.6" x14ac:dyDescent="0.3">
      <c r="A237" s="98">
        <v>236</v>
      </c>
      <c r="B237" s="1">
        <v>2</v>
      </c>
      <c r="C237" s="1" t="s">
        <v>542</v>
      </c>
      <c r="D237" s="1" t="s">
        <v>509</v>
      </c>
      <c r="E237" s="1">
        <v>171</v>
      </c>
      <c r="F237" s="1" t="s">
        <v>17</v>
      </c>
      <c r="G237" s="1">
        <v>171</v>
      </c>
      <c r="H237" s="1">
        <v>6664</v>
      </c>
      <c r="I237" s="1">
        <v>517.29999999999995</v>
      </c>
      <c r="J237" s="1">
        <v>6664</v>
      </c>
      <c r="K237" s="1">
        <v>0</v>
      </c>
      <c r="O237" s="98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.6" x14ac:dyDescent="0.3">
      <c r="A238" s="98">
        <v>237</v>
      </c>
      <c r="B238" s="1">
        <v>2</v>
      </c>
      <c r="C238" s="1" t="s">
        <v>542</v>
      </c>
      <c r="D238" s="1" t="s">
        <v>509</v>
      </c>
      <c r="E238" s="1">
        <v>423</v>
      </c>
      <c r="F238" s="1" t="s">
        <v>26</v>
      </c>
      <c r="G238" s="1">
        <v>423</v>
      </c>
      <c r="H238" s="1">
        <v>6664</v>
      </c>
      <c r="I238" s="1">
        <v>237.1</v>
      </c>
      <c r="J238" s="1">
        <v>6731</v>
      </c>
      <c r="K238" s="1">
        <v>67</v>
      </c>
      <c r="O238" s="98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.6" x14ac:dyDescent="0.3">
      <c r="A239" s="98">
        <v>238</v>
      </c>
      <c r="B239" s="1">
        <v>2</v>
      </c>
      <c r="C239" s="1" t="s">
        <v>542</v>
      </c>
      <c r="D239" s="1" t="s">
        <v>509</v>
      </c>
      <c r="E239" s="1">
        <v>747</v>
      </c>
      <c r="F239" s="1" t="s">
        <v>40</v>
      </c>
      <c r="G239" s="1">
        <v>747</v>
      </c>
      <c r="H239" s="1">
        <v>6664</v>
      </c>
      <c r="I239" s="1">
        <v>603.79999999999995</v>
      </c>
      <c r="J239" s="1">
        <v>6664</v>
      </c>
      <c r="K239" s="1">
        <v>0</v>
      </c>
      <c r="O239" s="98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.6" x14ac:dyDescent="0.3">
      <c r="A240" s="98">
        <v>239</v>
      </c>
      <c r="B240" s="1">
        <v>2</v>
      </c>
      <c r="C240" s="1" t="s">
        <v>542</v>
      </c>
      <c r="D240" s="1" t="s">
        <v>509</v>
      </c>
      <c r="E240" s="1">
        <v>1152</v>
      </c>
      <c r="F240" s="1" t="s">
        <v>64</v>
      </c>
      <c r="G240" s="1">
        <v>1152</v>
      </c>
      <c r="H240" s="1">
        <v>6664</v>
      </c>
      <c r="I240" s="1">
        <v>942.5</v>
      </c>
      <c r="J240" s="1">
        <v>6715</v>
      </c>
      <c r="K240" s="1">
        <v>51</v>
      </c>
      <c r="O240" s="98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41.4" x14ac:dyDescent="0.3">
      <c r="A241" s="98">
        <v>240</v>
      </c>
      <c r="B241" s="1">
        <v>2</v>
      </c>
      <c r="C241" s="1" t="s">
        <v>542</v>
      </c>
      <c r="D241" s="1" t="s">
        <v>509</v>
      </c>
      <c r="E241" s="1">
        <v>1218</v>
      </c>
      <c r="F241" s="1" t="s">
        <v>69</v>
      </c>
      <c r="G241" s="1">
        <v>1218</v>
      </c>
      <c r="H241" s="1">
        <v>6664</v>
      </c>
      <c r="I241" s="1">
        <v>348</v>
      </c>
      <c r="J241" s="1">
        <v>6792</v>
      </c>
      <c r="K241" s="1">
        <v>128</v>
      </c>
      <c r="O241" s="98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.6" x14ac:dyDescent="0.3">
      <c r="A242" s="98">
        <v>241</v>
      </c>
      <c r="B242" s="1">
        <v>2</v>
      </c>
      <c r="C242" s="1" t="s">
        <v>542</v>
      </c>
      <c r="D242" s="1" t="s">
        <v>509</v>
      </c>
      <c r="E242" s="1">
        <v>1975</v>
      </c>
      <c r="F242" s="1" t="s">
        <v>246</v>
      </c>
      <c r="G242" s="1">
        <v>1975</v>
      </c>
      <c r="H242" s="1">
        <v>6664</v>
      </c>
      <c r="I242" s="1">
        <v>431.3</v>
      </c>
      <c r="J242" s="1">
        <v>6673</v>
      </c>
      <c r="K242" s="1">
        <v>9</v>
      </c>
      <c r="O242" s="98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.6" x14ac:dyDescent="0.3">
      <c r="A243" s="98">
        <v>242</v>
      </c>
      <c r="B243" s="1">
        <v>2</v>
      </c>
      <c r="C243" s="1" t="s">
        <v>542</v>
      </c>
      <c r="D243" s="1" t="s">
        <v>509</v>
      </c>
      <c r="E243" s="1">
        <v>2376</v>
      </c>
      <c r="F243" s="1" t="s">
        <v>117</v>
      </c>
      <c r="G243" s="1">
        <v>2376</v>
      </c>
      <c r="H243" s="1">
        <v>6664</v>
      </c>
      <c r="I243" s="1">
        <v>427</v>
      </c>
      <c r="J243" s="1">
        <v>6695</v>
      </c>
      <c r="K243" s="1">
        <v>31</v>
      </c>
      <c r="O243" s="98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41.4" x14ac:dyDescent="0.3">
      <c r="A244" s="98">
        <v>243</v>
      </c>
      <c r="B244" s="1">
        <v>2</v>
      </c>
      <c r="C244" s="1" t="s">
        <v>542</v>
      </c>
      <c r="D244" s="1" t="s">
        <v>509</v>
      </c>
      <c r="E244" s="1">
        <v>2457</v>
      </c>
      <c r="F244" s="1" t="s">
        <v>119</v>
      </c>
      <c r="G244" s="1">
        <v>2457</v>
      </c>
      <c r="H244" s="1">
        <v>6664</v>
      </c>
      <c r="I244" s="1">
        <v>459</v>
      </c>
      <c r="J244" s="1">
        <v>6664</v>
      </c>
      <c r="K244" s="1">
        <v>0</v>
      </c>
      <c r="O244" s="98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41.4" x14ac:dyDescent="0.3">
      <c r="A245" s="98">
        <v>244</v>
      </c>
      <c r="B245" s="1">
        <v>2</v>
      </c>
      <c r="C245" s="1" t="s">
        <v>542</v>
      </c>
      <c r="D245" s="1" t="s">
        <v>509</v>
      </c>
      <c r="E245" s="1">
        <v>2862</v>
      </c>
      <c r="F245" s="1" t="s">
        <v>137</v>
      </c>
      <c r="G245" s="1">
        <v>2862</v>
      </c>
      <c r="H245" s="1">
        <v>6664</v>
      </c>
      <c r="I245" s="1">
        <v>637.6</v>
      </c>
      <c r="J245" s="1">
        <v>6711</v>
      </c>
      <c r="K245" s="1">
        <v>47</v>
      </c>
      <c r="O245" s="98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.6" x14ac:dyDescent="0.3">
      <c r="A246" s="98">
        <v>245</v>
      </c>
      <c r="B246" s="1">
        <v>2</v>
      </c>
      <c r="C246" s="1" t="s">
        <v>542</v>
      </c>
      <c r="D246" s="1" t="s">
        <v>509</v>
      </c>
      <c r="E246" s="1">
        <v>3348</v>
      </c>
      <c r="F246" s="1" t="s">
        <v>156</v>
      </c>
      <c r="G246" s="1">
        <v>3348</v>
      </c>
      <c r="H246" s="1">
        <v>6664</v>
      </c>
      <c r="I246" s="1">
        <v>467.3</v>
      </c>
      <c r="J246" s="1">
        <v>6767</v>
      </c>
      <c r="K246" s="1">
        <v>103</v>
      </c>
      <c r="O246" s="98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55.2" x14ac:dyDescent="0.3">
      <c r="A247" s="98">
        <v>246</v>
      </c>
      <c r="B247" s="1">
        <v>2</v>
      </c>
      <c r="C247" s="1" t="s">
        <v>542</v>
      </c>
      <c r="D247" s="1" t="s">
        <v>509</v>
      </c>
      <c r="E247" s="1">
        <v>4068</v>
      </c>
      <c r="F247" s="1" t="s">
        <v>179</v>
      </c>
      <c r="G247" s="1">
        <v>4068</v>
      </c>
      <c r="H247" s="1">
        <v>6664</v>
      </c>
      <c r="I247" s="1">
        <v>431</v>
      </c>
      <c r="J247" s="1">
        <v>6699</v>
      </c>
      <c r="K247" s="1">
        <v>35</v>
      </c>
      <c r="O247" s="98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41.4" x14ac:dyDescent="0.3">
      <c r="A248" s="98">
        <v>247</v>
      </c>
      <c r="B248" s="1">
        <v>2</v>
      </c>
      <c r="C248" s="1" t="s">
        <v>542</v>
      </c>
      <c r="D248" s="1" t="s">
        <v>509</v>
      </c>
      <c r="E248" s="1">
        <v>4149</v>
      </c>
      <c r="F248" s="1" t="s">
        <v>173</v>
      </c>
      <c r="G248" s="1">
        <v>4149</v>
      </c>
      <c r="H248" s="1">
        <v>6664</v>
      </c>
      <c r="I248" s="1">
        <v>1412</v>
      </c>
      <c r="J248" s="1">
        <v>6704</v>
      </c>
      <c r="K248" s="1">
        <v>40</v>
      </c>
      <c r="O248" s="98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.6" x14ac:dyDescent="0.3">
      <c r="A249" s="98">
        <v>248</v>
      </c>
      <c r="B249" s="1">
        <v>2</v>
      </c>
      <c r="C249" s="1" t="s">
        <v>542</v>
      </c>
      <c r="D249" s="1" t="s">
        <v>509</v>
      </c>
      <c r="E249" s="1">
        <v>5157</v>
      </c>
      <c r="F249" s="1" t="s">
        <v>268</v>
      </c>
      <c r="G249" s="1">
        <v>6099</v>
      </c>
      <c r="H249" s="1">
        <v>6664</v>
      </c>
      <c r="I249" s="1">
        <v>615.4</v>
      </c>
      <c r="J249" s="1">
        <v>6717</v>
      </c>
      <c r="K249" s="1">
        <v>53</v>
      </c>
      <c r="O249" s="98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.6" x14ac:dyDescent="0.3">
      <c r="A250" s="98">
        <v>249</v>
      </c>
      <c r="B250" s="1">
        <v>2</v>
      </c>
      <c r="C250" s="1" t="s">
        <v>542</v>
      </c>
      <c r="D250" s="1" t="s">
        <v>509</v>
      </c>
      <c r="E250" s="1">
        <v>5486</v>
      </c>
      <c r="F250" s="1" t="s">
        <v>244</v>
      </c>
      <c r="G250" s="1">
        <v>5486</v>
      </c>
      <c r="H250" s="1">
        <v>6664</v>
      </c>
      <c r="I250" s="1">
        <v>367.2</v>
      </c>
      <c r="J250" s="1">
        <v>6685</v>
      </c>
      <c r="K250" s="1">
        <v>21</v>
      </c>
      <c r="O250" s="98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.6" x14ac:dyDescent="0.3">
      <c r="A251" s="98">
        <v>250</v>
      </c>
      <c r="B251" s="1">
        <v>2</v>
      </c>
      <c r="C251" s="1" t="s">
        <v>542</v>
      </c>
      <c r="D251" s="1" t="s">
        <v>509</v>
      </c>
      <c r="E251" s="1">
        <v>5607</v>
      </c>
      <c r="F251" s="1" t="s">
        <v>248</v>
      </c>
      <c r="G251" s="1">
        <v>5607</v>
      </c>
      <c r="H251" s="1">
        <v>6664</v>
      </c>
      <c r="I251" s="1">
        <v>785.2</v>
      </c>
      <c r="J251" s="1">
        <v>6705</v>
      </c>
      <c r="K251" s="1">
        <v>41</v>
      </c>
      <c r="O251" s="98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.6" x14ac:dyDescent="0.3">
      <c r="A252" s="98">
        <v>251</v>
      </c>
      <c r="B252" s="1">
        <v>2</v>
      </c>
      <c r="C252" s="1" t="s">
        <v>542</v>
      </c>
      <c r="D252" s="1" t="s">
        <v>509</v>
      </c>
      <c r="E252" s="1">
        <v>5949</v>
      </c>
      <c r="F252" s="1" t="s">
        <v>257</v>
      </c>
      <c r="G252" s="1">
        <v>5949</v>
      </c>
      <c r="H252" s="1">
        <v>6664</v>
      </c>
      <c r="I252" s="1">
        <v>1048</v>
      </c>
      <c r="J252" s="1">
        <v>6664</v>
      </c>
      <c r="K252" s="1">
        <v>0</v>
      </c>
      <c r="O252" s="98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.6" x14ac:dyDescent="0.3">
      <c r="A253" s="98">
        <v>252</v>
      </c>
      <c r="B253" s="1">
        <v>2</v>
      </c>
      <c r="C253" s="1" t="s">
        <v>542</v>
      </c>
      <c r="D253" s="1" t="s">
        <v>509</v>
      </c>
      <c r="E253" s="1">
        <v>6030</v>
      </c>
      <c r="F253" s="1" t="s">
        <v>262</v>
      </c>
      <c r="G253" s="1">
        <v>6030</v>
      </c>
      <c r="H253" s="1">
        <v>6664</v>
      </c>
      <c r="I253" s="1">
        <v>1245.2</v>
      </c>
      <c r="J253" s="1">
        <v>6664</v>
      </c>
      <c r="K253" s="1">
        <v>0</v>
      </c>
      <c r="O253" s="98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.6" x14ac:dyDescent="0.3">
      <c r="A254" s="98">
        <v>253</v>
      </c>
      <c r="B254" s="1">
        <v>2</v>
      </c>
      <c r="C254" s="1" t="s">
        <v>542</v>
      </c>
      <c r="D254" s="1" t="s">
        <v>509</v>
      </c>
      <c r="E254" s="1">
        <v>6048</v>
      </c>
      <c r="F254" s="1" t="s">
        <v>263</v>
      </c>
      <c r="G254" s="1">
        <v>6035</v>
      </c>
      <c r="H254" s="1">
        <v>6664</v>
      </c>
      <c r="I254" s="1">
        <v>473</v>
      </c>
      <c r="J254" s="1">
        <v>6679</v>
      </c>
      <c r="K254" s="1">
        <v>15</v>
      </c>
      <c r="O254" s="98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.6" x14ac:dyDescent="0.3">
      <c r="A255" s="98">
        <v>254</v>
      </c>
      <c r="B255" s="1">
        <v>2</v>
      </c>
      <c r="C255" s="1" t="s">
        <v>542</v>
      </c>
      <c r="D255" s="1" t="s">
        <v>509</v>
      </c>
      <c r="E255" s="1">
        <v>6983</v>
      </c>
      <c r="F255" s="1" t="s">
        <v>321</v>
      </c>
      <c r="G255" s="1">
        <v>6983</v>
      </c>
      <c r="H255" s="1">
        <v>6664</v>
      </c>
      <c r="I255" s="1">
        <v>929</v>
      </c>
      <c r="J255" s="1">
        <v>6664</v>
      </c>
      <c r="K255" s="1">
        <v>0</v>
      </c>
      <c r="O255" s="98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.6" x14ac:dyDescent="0.3">
      <c r="A256" s="98">
        <v>255</v>
      </c>
      <c r="B256" s="1">
        <v>2</v>
      </c>
      <c r="C256" s="1" t="s">
        <v>542</v>
      </c>
      <c r="D256" s="1" t="s">
        <v>509</v>
      </c>
      <c r="E256" s="1">
        <v>6990</v>
      </c>
      <c r="F256" s="1" t="s">
        <v>324</v>
      </c>
      <c r="G256" s="1">
        <v>6990</v>
      </c>
      <c r="H256" s="1">
        <v>6664</v>
      </c>
      <c r="I256" s="1">
        <v>829</v>
      </c>
      <c r="J256" s="1">
        <v>6687</v>
      </c>
      <c r="K256" s="1">
        <v>23</v>
      </c>
      <c r="O256" s="98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41.4" x14ac:dyDescent="0.3">
      <c r="A257" s="98">
        <v>256</v>
      </c>
      <c r="B257" s="1">
        <v>13</v>
      </c>
      <c r="C257" s="1" t="s">
        <v>469</v>
      </c>
      <c r="D257" s="1" t="s">
        <v>509</v>
      </c>
      <c r="E257" s="1">
        <v>27</v>
      </c>
      <c r="F257" s="1" t="s">
        <v>9</v>
      </c>
      <c r="G257" s="1">
        <v>27</v>
      </c>
      <c r="H257" s="1">
        <v>6664</v>
      </c>
      <c r="I257" s="1">
        <v>1655.1</v>
      </c>
      <c r="J257" s="1">
        <v>6684</v>
      </c>
      <c r="K257" s="1">
        <v>20</v>
      </c>
      <c r="O257" s="9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.6" x14ac:dyDescent="0.3">
      <c r="A258" s="98">
        <v>257</v>
      </c>
      <c r="B258" s="1">
        <v>13</v>
      </c>
      <c r="C258" s="1" t="s">
        <v>469</v>
      </c>
      <c r="D258" s="1" t="s">
        <v>509</v>
      </c>
      <c r="E258" s="1">
        <v>981</v>
      </c>
      <c r="F258" s="1" t="s">
        <v>49</v>
      </c>
      <c r="G258" s="1">
        <v>981</v>
      </c>
      <c r="H258" s="1">
        <v>6664</v>
      </c>
      <c r="I258" s="1">
        <v>1902.3</v>
      </c>
      <c r="J258" s="1">
        <v>6664</v>
      </c>
      <c r="K258" s="1">
        <v>0</v>
      </c>
      <c r="O258" s="98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55.2" x14ac:dyDescent="0.3">
      <c r="A259" s="98">
        <v>258</v>
      </c>
      <c r="B259" s="1">
        <v>13</v>
      </c>
      <c r="C259" s="1" t="s">
        <v>469</v>
      </c>
      <c r="D259" s="1" t="s">
        <v>509</v>
      </c>
      <c r="E259" s="1">
        <v>1737</v>
      </c>
      <c r="F259" s="1" t="s">
        <v>90</v>
      </c>
      <c r="G259" s="1">
        <v>1737</v>
      </c>
      <c r="H259" s="1">
        <v>6664</v>
      </c>
      <c r="I259" s="1">
        <v>32979.199999999997</v>
      </c>
      <c r="J259" s="1">
        <v>6732</v>
      </c>
      <c r="K259" s="1">
        <v>68</v>
      </c>
      <c r="O259" s="98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.6" x14ac:dyDescent="0.3">
      <c r="A260" s="98">
        <v>259</v>
      </c>
      <c r="B260" s="1">
        <v>13</v>
      </c>
      <c r="C260" s="1" t="s">
        <v>469</v>
      </c>
      <c r="D260" s="1" t="s">
        <v>509</v>
      </c>
      <c r="E260" s="1">
        <v>1953</v>
      </c>
      <c r="F260" s="1" t="s">
        <v>97</v>
      </c>
      <c r="G260" s="1">
        <v>1953</v>
      </c>
      <c r="H260" s="1">
        <v>6664</v>
      </c>
      <c r="I260" s="1">
        <v>578.9</v>
      </c>
      <c r="J260" s="1">
        <v>6664</v>
      </c>
      <c r="K260" s="1">
        <v>0</v>
      </c>
      <c r="O260" s="98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.6" x14ac:dyDescent="0.3">
      <c r="A261" s="98">
        <v>260</v>
      </c>
      <c r="B261" s="1">
        <v>13</v>
      </c>
      <c r="C261" s="1" t="s">
        <v>469</v>
      </c>
      <c r="D261" s="1" t="s">
        <v>509</v>
      </c>
      <c r="E261" s="1">
        <v>1970</v>
      </c>
      <c r="F261" s="1" t="s">
        <v>102</v>
      </c>
      <c r="G261" s="1">
        <v>1970</v>
      </c>
      <c r="H261" s="1">
        <v>6664</v>
      </c>
      <c r="I261" s="1">
        <v>493.3</v>
      </c>
      <c r="J261" s="1">
        <v>6688</v>
      </c>
      <c r="K261" s="1">
        <v>24</v>
      </c>
      <c r="O261" s="98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.6" x14ac:dyDescent="0.3">
      <c r="A262" s="98">
        <v>261</v>
      </c>
      <c r="B262" s="1">
        <v>13</v>
      </c>
      <c r="C262" s="1" t="s">
        <v>469</v>
      </c>
      <c r="D262" s="1" t="s">
        <v>509</v>
      </c>
      <c r="E262" s="1">
        <v>2673</v>
      </c>
      <c r="F262" s="1" t="s">
        <v>206</v>
      </c>
      <c r="G262" s="1">
        <v>2673</v>
      </c>
      <c r="H262" s="1">
        <v>6664</v>
      </c>
      <c r="I262" s="1">
        <v>663.5</v>
      </c>
      <c r="J262" s="1">
        <v>6701</v>
      </c>
      <c r="K262" s="1">
        <v>37</v>
      </c>
      <c r="O262" s="98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.6" x14ac:dyDescent="0.3">
      <c r="A263" s="98">
        <v>262</v>
      </c>
      <c r="B263" s="1">
        <v>13</v>
      </c>
      <c r="C263" s="1" t="s">
        <v>469</v>
      </c>
      <c r="D263" s="1" t="s">
        <v>509</v>
      </c>
      <c r="E263" s="1">
        <v>3114</v>
      </c>
      <c r="F263" s="1" t="s">
        <v>146</v>
      </c>
      <c r="G263" s="1">
        <v>3114</v>
      </c>
      <c r="H263" s="1">
        <v>6664</v>
      </c>
      <c r="I263" s="1">
        <v>3429.2</v>
      </c>
      <c r="J263" s="1">
        <v>6664</v>
      </c>
      <c r="K263" s="1">
        <v>0</v>
      </c>
      <c r="O263" s="98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.6" x14ac:dyDescent="0.3">
      <c r="A264" s="98">
        <v>263</v>
      </c>
      <c r="B264" s="1">
        <v>13</v>
      </c>
      <c r="C264" s="1" t="s">
        <v>469</v>
      </c>
      <c r="D264" s="1" t="s">
        <v>509</v>
      </c>
      <c r="E264" s="1">
        <v>3119</v>
      </c>
      <c r="F264" s="1" t="s">
        <v>147</v>
      </c>
      <c r="G264" s="1">
        <v>3119</v>
      </c>
      <c r="H264" s="1">
        <v>6664</v>
      </c>
      <c r="I264" s="1">
        <v>888.4</v>
      </c>
      <c r="J264" s="1">
        <v>6664</v>
      </c>
      <c r="K264" s="1">
        <v>0</v>
      </c>
      <c r="O264" s="98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41.4" x14ac:dyDescent="0.3">
      <c r="A265" s="98">
        <v>264</v>
      </c>
      <c r="B265" s="1">
        <v>13</v>
      </c>
      <c r="C265" s="1" t="s">
        <v>469</v>
      </c>
      <c r="D265" s="1" t="s">
        <v>509</v>
      </c>
      <c r="E265" s="1">
        <v>4122</v>
      </c>
      <c r="F265" s="1" t="s">
        <v>182</v>
      </c>
      <c r="G265" s="1">
        <v>4122</v>
      </c>
      <c r="H265" s="1">
        <v>6664</v>
      </c>
      <c r="I265" s="1">
        <v>510</v>
      </c>
      <c r="J265" s="1">
        <v>6664</v>
      </c>
      <c r="K265" s="1">
        <v>0</v>
      </c>
      <c r="O265" s="98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.6" x14ac:dyDescent="0.3">
      <c r="A266" s="98">
        <v>265</v>
      </c>
      <c r="B266" s="1">
        <v>13</v>
      </c>
      <c r="C266" s="1" t="s">
        <v>469</v>
      </c>
      <c r="D266" s="1" t="s">
        <v>509</v>
      </c>
      <c r="E266" s="1">
        <v>4797</v>
      </c>
      <c r="F266" s="1" t="s">
        <v>222</v>
      </c>
      <c r="G266" s="1">
        <v>4797</v>
      </c>
      <c r="H266" s="1">
        <v>6664</v>
      </c>
      <c r="I266" s="1">
        <v>2714.5</v>
      </c>
      <c r="J266" s="1">
        <v>6664</v>
      </c>
      <c r="K266" s="1">
        <v>0</v>
      </c>
      <c r="O266" s="98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41.4" x14ac:dyDescent="0.3">
      <c r="A267" s="98">
        <v>266</v>
      </c>
      <c r="B267" s="1">
        <v>13</v>
      </c>
      <c r="C267" s="1" t="s">
        <v>469</v>
      </c>
      <c r="D267" s="1" t="s">
        <v>509</v>
      </c>
      <c r="E267" s="1">
        <v>4978</v>
      </c>
      <c r="F267" s="1" t="s">
        <v>228</v>
      </c>
      <c r="G267" s="1">
        <v>4978</v>
      </c>
      <c r="H267" s="1">
        <v>6664</v>
      </c>
      <c r="I267" s="1">
        <v>192</v>
      </c>
      <c r="J267" s="1">
        <v>6664</v>
      </c>
      <c r="K267" s="1">
        <v>0</v>
      </c>
      <c r="O267" s="98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.6" x14ac:dyDescent="0.3">
      <c r="A268" s="98">
        <v>267</v>
      </c>
      <c r="B268" s="1">
        <v>13</v>
      </c>
      <c r="C268" s="1" t="s">
        <v>469</v>
      </c>
      <c r="D268" s="1" t="s">
        <v>509</v>
      </c>
      <c r="E268" s="1">
        <v>5256</v>
      </c>
      <c r="F268" s="1" t="s">
        <v>239</v>
      </c>
      <c r="G268" s="1">
        <v>5256</v>
      </c>
      <c r="H268" s="1">
        <v>6664</v>
      </c>
      <c r="I268" s="1">
        <v>693.6</v>
      </c>
      <c r="J268" s="1">
        <v>6664</v>
      </c>
      <c r="K268" s="1">
        <v>0</v>
      </c>
      <c r="O268" s="98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41.4" x14ac:dyDescent="0.3">
      <c r="A269" s="98">
        <v>268</v>
      </c>
      <c r="B269" s="1">
        <v>13</v>
      </c>
      <c r="C269" s="1" t="s">
        <v>469</v>
      </c>
      <c r="D269" s="1" t="s">
        <v>509</v>
      </c>
      <c r="E269" s="1">
        <v>6094</v>
      </c>
      <c r="F269" s="1" t="s">
        <v>273</v>
      </c>
      <c r="G269" s="1">
        <v>6094</v>
      </c>
      <c r="H269" s="1">
        <v>6664</v>
      </c>
      <c r="I269" s="1">
        <v>581.70000000000005</v>
      </c>
      <c r="J269" s="1">
        <v>6664</v>
      </c>
      <c r="K269" s="1">
        <v>0</v>
      </c>
      <c r="O269" s="98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.6" x14ac:dyDescent="0.3">
      <c r="A270" s="98">
        <v>269</v>
      </c>
      <c r="B270" s="1">
        <v>13</v>
      </c>
      <c r="C270" s="1" t="s">
        <v>469</v>
      </c>
      <c r="D270" s="1" t="s">
        <v>509</v>
      </c>
      <c r="E270" s="1">
        <v>6615</v>
      </c>
      <c r="F270" s="1" t="s">
        <v>298</v>
      </c>
      <c r="G270" s="1">
        <v>6615</v>
      </c>
      <c r="H270" s="1">
        <v>6664</v>
      </c>
      <c r="I270" s="1">
        <v>621.6</v>
      </c>
      <c r="J270" s="1">
        <v>6664</v>
      </c>
      <c r="K270" s="1">
        <v>0</v>
      </c>
      <c r="O270" s="98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.6" x14ac:dyDescent="0.3">
      <c r="A271" s="98">
        <v>270</v>
      </c>
      <c r="B271" s="1">
        <v>13</v>
      </c>
      <c r="C271" s="1" t="s">
        <v>469</v>
      </c>
      <c r="D271" s="1" t="s">
        <v>509</v>
      </c>
      <c r="E271" s="1">
        <v>7056</v>
      </c>
      <c r="F271" s="1" t="s">
        <v>331</v>
      </c>
      <c r="G271" s="1">
        <v>7056</v>
      </c>
      <c r="H271" s="1">
        <v>6664</v>
      </c>
      <c r="I271" s="1">
        <v>1703.7</v>
      </c>
      <c r="J271" s="1">
        <v>6664</v>
      </c>
      <c r="K271" s="1">
        <v>0</v>
      </c>
      <c r="O271" s="98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.6" x14ac:dyDescent="0.3">
      <c r="A272" s="98">
        <v>271</v>
      </c>
      <c r="B272" s="1">
        <v>44</v>
      </c>
      <c r="C272" s="1" t="s">
        <v>543</v>
      </c>
      <c r="D272" s="1" t="s">
        <v>509</v>
      </c>
      <c r="E272" s="1">
        <v>882</v>
      </c>
      <c r="F272" s="1" t="s">
        <v>43</v>
      </c>
      <c r="G272" s="1">
        <v>882</v>
      </c>
      <c r="H272" s="1">
        <v>6664</v>
      </c>
      <c r="I272" s="1">
        <v>4422.7</v>
      </c>
      <c r="J272" s="1">
        <v>6664</v>
      </c>
      <c r="K272" s="1">
        <v>0</v>
      </c>
      <c r="O272" s="98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.6" x14ac:dyDescent="0.3">
      <c r="A273" s="98">
        <v>272</v>
      </c>
      <c r="B273" s="1">
        <v>44</v>
      </c>
      <c r="C273" s="1" t="s">
        <v>543</v>
      </c>
      <c r="D273" s="1" t="s">
        <v>509</v>
      </c>
      <c r="E273" s="1">
        <v>1368</v>
      </c>
      <c r="F273" s="1" t="s">
        <v>77</v>
      </c>
      <c r="G273" s="1">
        <v>1368</v>
      </c>
      <c r="H273" s="1">
        <v>6664</v>
      </c>
      <c r="I273" s="1">
        <v>797.1</v>
      </c>
      <c r="J273" s="1">
        <v>6664</v>
      </c>
      <c r="K273" s="1">
        <v>0</v>
      </c>
      <c r="O273" s="98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.6" x14ac:dyDescent="0.3">
      <c r="A274" s="98">
        <v>273</v>
      </c>
      <c r="B274" s="1">
        <v>44</v>
      </c>
      <c r="C274" s="1" t="s">
        <v>543</v>
      </c>
      <c r="D274" s="1" t="s">
        <v>509</v>
      </c>
      <c r="E274" s="1">
        <v>1602</v>
      </c>
      <c r="F274" s="1" t="s">
        <v>83</v>
      </c>
      <c r="G274" s="1">
        <v>1602</v>
      </c>
      <c r="H274" s="1">
        <v>6664</v>
      </c>
      <c r="I274" s="1">
        <v>508.3</v>
      </c>
      <c r="J274" s="1">
        <v>6664</v>
      </c>
      <c r="K274" s="1">
        <v>0</v>
      </c>
      <c r="O274" s="98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.6" x14ac:dyDescent="0.3">
      <c r="A275" s="98">
        <v>274</v>
      </c>
      <c r="B275" s="1">
        <v>44</v>
      </c>
      <c r="C275" s="1" t="s">
        <v>543</v>
      </c>
      <c r="D275" s="1" t="s">
        <v>509</v>
      </c>
      <c r="E275" s="1">
        <v>1926</v>
      </c>
      <c r="F275" s="1" t="s">
        <v>95</v>
      </c>
      <c r="G275" s="1">
        <v>1926</v>
      </c>
      <c r="H275" s="1">
        <v>6664</v>
      </c>
      <c r="I275" s="1">
        <v>580.70000000000005</v>
      </c>
      <c r="J275" s="1">
        <v>6710</v>
      </c>
      <c r="K275" s="1">
        <v>46</v>
      </c>
      <c r="O275" s="98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.6" x14ac:dyDescent="0.3">
      <c r="A276" s="98">
        <v>275</v>
      </c>
      <c r="B276" s="1">
        <v>44</v>
      </c>
      <c r="C276" s="1" t="s">
        <v>543</v>
      </c>
      <c r="D276" s="1" t="s">
        <v>509</v>
      </c>
      <c r="E276" s="1">
        <v>2322</v>
      </c>
      <c r="F276" s="1" t="s">
        <v>114</v>
      </c>
      <c r="G276" s="1">
        <v>2322</v>
      </c>
      <c r="H276" s="1">
        <v>6664</v>
      </c>
      <c r="I276" s="1">
        <v>2141.4</v>
      </c>
      <c r="J276" s="1">
        <v>6664</v>
      </c>
      <c r="K276" s="1">
        <v>0</v>
      </c>
      <c r="O276" s="98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.6" x14ac:dyDescent="0.3">
      <c r="A277" s="98">
        <v>276</v>
      </c>
      <c r="B277" s="1">
        <v>44</v>
      </c>
      <c r="C277" s="1" t="s">
        <v>543</v>
      </c>
      <c r="D277" s="1" t="s">
        <v>509</v>
      </c>
      <c r="E277" s="1">
        <v>3816</v>
      </c>
      <c r="F277" s="1" t="s">
        <v>168</v>
      </c>
      <c r="G277" s="1">
        <v>3816</v>
      </c>
      <c r="H277" s="1">
        <v>6664</v>
      </c>
      <c r="I277" s="1">
        <v>359.5</v>
      </c>
      <c r="J277" s="1">
        <v>6664</v>
      </c>
      <c r="K277" s="1">
        <v>0</v>
      </c>
      <c r="O277" s="98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41.4" x14ac:dyDescent="0.3">
      <c r="A278" s="98">
        <v>277</v>
      </c>
      <c r="B278" s="1">
        <v>44</v>
      </c>
      <c r="C278" s="1" t="s">
        <v>543</v>
      </c>
      <c r="D278" s="1" t="s">
        <v>509</v>
      </c>
      <c r="E278" s="1">
        <v>3841</v>
      </c>
      <c r="F278" s="1" t="s">
        <v>169</v>
      </c>
      <c r="G278" s="1">
        <v>3841</v>
      </c>
      <c r="H278" s="1">
        <v>6664</v>
      </c>
      <c r="I278" s="1">
        <v>729.7</v>
      </c>
      <c r="J278" s="1">
        <v>6664</v>
      </c>
      <c r="K278" s="1">
        <v>0</v>
      </c>
      <c r="O278" s="98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.6" x14ac:dyDescent="0.3">
      <c r="A279" s="98">
        <v>278</v>
      </c>
      <c r="B279" s="1">
        <v>44</v>
      </c>
      <c r="C279" s="1" t="s">
        <v>543</v>
      </c>
      <c r="D279" s="1" t="s">
        <v>509</v>
      </c>
      <c r="E279" s="1">
        <v>4203</v>
      </c>
      <c r="F279" s="1" t="s">
        <v>184</v>
      </c>
      <c r="G279" s="1">
        <v>4203</v>
      </c>
      <c r="H279" s="1">
        <v>6664</v>
      </c>
      <c r="I279" s="1">
        <v>780.9</v>
      </c>
      <c r="J279" s="1">
        <v>6664</v>
      </c>
      <c r="K279" s="1">
        <v>0</v>
      </c>
      <c r="O279" s="98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.6" x14ac:dyDescent="0.3">
      <c r="A280" s="98">
        <v>279</v>
      </c>
      <c r="B280" s="1">
        <v>44</v>
      </c>
      <c r="C280" s="1" t="s">
        <v>543</v>
      </c>
      <c r="D280" s="1" t="s">
        <v>509</v>
      </c>
      <c r="E280" s="1">
        <v>4509</v>
      </c>
      <c r="F280" s="1" t="s">
        <v>193</v>
      </c>
      <c r="G280" s="1">
        <v>4509</v>
      </c>
      <c r="H280" s="1">
        <v>6664</v>
      </c>
      <c r="I280" s="1">
        <v>213.4</v>
      </c>
      <c r="J280" s="1">
        <v>6664</v>
      </c>
      <c r="K280" s="1">
        <v>0</v>
      </c>
      <c r="O280" s="98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.6" x14ac:dyDescent="0.3">
      <c r="A281" s="98">
        <v>280</v>
      </c>
      <c r="B281" s="1">
        <v>44</v>
      </c>
      <c r="C281" s="1" t="s">
        <v>543</v>
      </c>
      <c r="D281" s="1" t="s">
        <v>509</v>
      </c>
      <c r="E281" s="1">
        <v>4581</v>
      </c>
      <c r="F281" s="1" t="s">
        <v>199</v>
      </c>
      <c r="G281" s="1">
        <v>4581</v>
      </c>
      <c r="H281" s="1">
        <v>6664</v>
      </c>
      <c r="I281" s="1">
        <v>5084.2</v>
      </c>
      <c r="J281" s="1">
        <v>6664</v>
      </c>
      <c r="K281" s="1">
        <v>0</v>
      </c>
      <c r="O281" s="98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.6" x14ac:dyDescent="0.3">
      <c r="A282" s="98">
        <v>281</v>
      </c>
      <c r="B282" s="1">
        <v>44</v>
      </c>
      <c r="C282" s="1" t="s">
        <v>543</v>
      </c>
      <c r="D282" s="1" t="s">
        <v>509</v>
      </c>
      <c r="E282" s="1">
        <v>4689</v>
      </c>
      <c r="F282" s="1" t="s">
        <v>203</v>
      </c>
      <c r="G282" s="1">
        <v>4689</v>
      </c>
      <c r="H282" s="1">
        <v>6664</v>
      </c>
      <c r="I282" s="1">
        <v>492.3</v>
      </c>
      <c r="J282" s="1">
        <v>6664</v>
      </c>
      <c r="K282" s="1">
        <v>0</v>
      </c>
      <c r="O282" s="98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.6" x14ac:dyDescent="0.3">
      <c r="A283" s="98">
        <v>282</v>
      </c>
      <c r="B283" s="1">
        <v>44</v>
      </c>
      <c r="C283" s="1" t="s">
        <v>543</v>
      </c>
      <c r="D283" s="1" t="s">
        <v>509</v>
      </c>
      <c r="E283" s="1">
        <v>6700</v>
      </c>
      <c r="F283" s="1" t="s">
        <v>301</v>
      </c>
      <c r="G283" s="1">
        <v>6700</v>
      </c>
      <c r="H283" s="1">
        <v>6664</v>
      </c>
      <c r="I283" s="1">
        <v>481.2</v>
      </c>
      <c r="J283" s="1">
        <v>6788</v>
      </c>
      <c r="K283" s="1">
        <v>124</v>
      </c>
      <c r="O283" s="98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.6" x14ac:dyDescent="0.3">
      <c r="A284" s="98">
        <v>283</v>
      </c>
      <c r="B284" s="1">
        <v>44</v>
      </c>
      <c r="C284" s="1" t="s">
        <v>543</v>
      </c>
      <c r="D284" s="1" t="s">
        <v>509</v>
      </c>
      <c r="E284" s="1">
        <v>6759</v>
      </c>
      <c r="F284" s="1" t="s">
        <v>302</v>
      </c>
      <c r="G284" s="1">
        <v>6759</v>
      </c>
      <c r="H284" s="1">
        <v>6664</v>
      </c>
      <c r="I284" s="1">
        <v>646</v>
      </c>
      <c r="J284" s="1">
        <v>6687</v>
      </c>
      <c r="K284" s="1">
        <v>23</v>
      </c>
      <c r="O284" s="98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41.4" x14ac:dyDescent="0.3">
      <c r="A285" s="98">
        <v>284</v>
      </c>
      <c r="B285" s="1">
        <v>44</v>
      </c>
      <c r="C285" s="1" t="s">
        <v>543</v>
      </c>
      <c r="D285" s="1" t="s">
        <v>509</v>
      </c>
      <c r="E285" s="1">
        <v>6937</v>
      </c>
      <c r="F285" s="1" t="s">
        <v>312</v>
      </c>
      <c r="G285" s="1">
        <v>6937</v>
      </c>
      <c r="H285" s="1">
        <v>6664</v>
      </c>
      <c r="I285" s="1">
        <v>445.8</v>
      </c>
      <c r="J285" s="1">
        <v>6664</v>
      </c>
      <c r="K285" s="1">
        <v>0</v>
      </c>
      <c r="O285" s="98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.6" x14ac:dyDescent="0.3">
      <c r="A286" s="98">
        <v>285</v>
      </c>
      <c r="B286" s="1">
        <v>44</v>
      </c>
      <c r="C286" s="1" t="s">
        <v>543</v>
      </c>
      <c r="D286" s="1" t="s">
        <v>509</v>
      </c>
      <c r="E286" s="1">
        <v>6975</v>
      </c>
      <c r="F286" s="1" t="s">
        <v>320</v>
      </c>
      <c r="G286" s="1">
        <v>6975</v>
      </c>
      <c r="H286" s="1">
        <v>6664</v>
      </c>
      <c r="I286" s="1">
        <v>1307.3</v>
      </c>
      <c r="J286" s="1">
        <v>6664</v>
      </c>
      <c r="K286" s="1">
        <v>0</v>
      </c>
      <c r="O286" s="98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.6" x14ac:dyDescent="0.3">
      <c r="A287" s="98">
        <v>286</v>
      </c>
      <c r="B287" s="1">
        <v>44</v>
      </c>
      <c r="C287" s="1" t="s">
        <v>543</v>
      </c>
      <c r="D287" s="1" t="s">
        <v>509</v>
      </c>
      <c r="E287" s="1">
        <v>7038</v>
      </c>
      <c r="F287" s="1" t="s">
        <v>329</v>
      </c>
      <c r="G287" s="1">
        <v>7038</v>
      </c>
      <c r="H287" s="1">
        <v>6664</v>
      </c>
      <c r="I287" s="1">
        <v>817.7</v>
      </c>
      <c r="J287" s="1">
        <v>6664</v>
      </c>
      <c r="K287" s="1">
        <v>0</v>
      </c>
      <c r="O287" s="98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41.4" x14ac:dyDescent="0.3">
      <c r="A288" s="98">
        <v>287</v>
      </c>
      <c r="B288" s="1">
        <v>44</v>
      </c>
      <c r="C288" s="1" t="s">
        <v>543</v>
      </c>
      <c r="D288" s="1" t="s">
        <v>509</v>
      </c>
      <c r="E288" s="1">
        <v>7047</v>
      </c>
      <c r="F288" s="1" t="s">
        <v>330</v>
      </c>
      <c r="G288" s="1">
        <v>7047</v>
      </c>
      <c r="H288" s="1">
        <v>6664</v>
      </c>
      <c r="I288" s="1">
        <v>355.5</v>
      </c>
      <c r="J288" s="1">
        <v>6694</v>
      </c>
      <c r="K288" s="1">
        <v>30</v>
      </c>
      <c r="O288" s="98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.6" x14ac:dyDescent="0.3">
      <c r="A289" s="98">
        <v>288</v>
      </c>
      <c r="B289" s="1">
        <v>4</v>
      </c>
      <c r="C289" s="1" t="s">
        <v>470</v>
      </c>
      <c r="D289" s="1" t="s">
        <v>509</v>
      </c>
      <c r="E289" s="1">
        <v>126</v>
      </c>
      <c r="F289" s="1" t="s">
        <v>15</v>
      </c>
      <c r="G289" s="1">
        <v>126</v>
      </c>
      <c r="H289" s="1">
        <v>6664</v>
      </c>
      <c r="I289" s="1">
        <v>1327.9</v>
      </c>
      <c r="J289" s="1">
        <v>6697</v>
      </c>
      <c r="K289" s="1">
        <v>33</v>
      </c>
      <c r="O289" s="98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.6" x14ac:dyDescent="0.3">
      <c r="A290" s="98">
        <v>289</v>
      </c>
      <c r="B290" s="1">
        <v>4</v>
      </c>
      <c r="C290" s="1" t="s">
        <v>470</v>
      </c>
      <c r="D290" s="1" t="s">
        <v>509</v>
      </c>
      <c r="E290" s="1">
        <v>333</v>
      </c>
      <c r="F290" s="1" t="s">
        <v>217</v>
      </c>
      <c r="G290" s="1">
        <v>333</v>
      </c>
      <c r="H290" s="1">
        <v>6664</v>
      </c>
      <c r="I290" s="1">
        <v>421.1</v>
      </c>
      <c r="J290" s="1">
        <v>6734</v>
      </c>
      <c r="K290" s="1">
        <v>70</v>
      </c>
      <c r="O290" s="98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.6" x14ac:dyDescent="0.3">
      <c r="A291" s="98">
        <v>290</v>
      </c>
      <c r="B291" s="1">
        <v>4</v>
      </c>
      <c r="C291" s="1" t="s">
        <v>470</v>
      </c>
      <c r="D291" s="1" t="s">
        <v>509</v>
      </c>
      <c r="E291" s="1">
        <v>594</v>
      </c>
      <c r="F291" s="1" t="s">
        <v>34</v>
      </c>
      <c r="G291" s="1">
        <v>594</v>
      </c>
      <c r="H291" s="1">
        <v>6664</v>
      </c>
      <c r="I291" s="1">
        <v>812.2</v>
      </c>
      <c r="J291" s="1">
        <v>6669</v>
      </c>
      <c r="K291" s="1">
        <v>5</v>
      </c>
      <c r="O291" s="98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.6" x14ac:dyDescent="0.3">
      <c r="A292" s="98">
        <v>291</v>
      </c>
      <c r="B292" s="1">
        <v>4</v>
      </c>
      <c r="C292" s="1" t="s">
        <v>470</v>
      </c>
      <c r="D292" s="1" t="s">
        <v>509</v>
      </c>
      <c r="E292" s="1">
        <v>819</v>
      </c>
      <c r="F292" s="1" t="s">
        <v>318</v>
      </c>
      <c r="G292" s="1">
        <v>819</v>
      </c>
      <c r="H292" s="1">
        <v>6664</v>
      </c>
      <c r="I292" s="1">
        <v>564.70000000000005</v>
      </c>
      <c r="J292" s="1">
        <v>6682</v>
      </c>
      <c r="K292" s="1">
        <v>18</v>
      </c>
      <c r="O292" s="98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.6" x14ac:dyDescent="0.3">
      <c r="A293" s="98">
        <v>292</v>
      </c>
      <c r="B293" s="1">
        <v>4</v>
      </c>
      <c r="C293" s="1" t="s">
        <v>470</v>
      </c>
      <c r="D293" s="1" t="s">
        <v>509</v>
      </c>
      <c r="E293" s="1">
        <v>873</v>
      </c>
      <c r="F293" s="1" t="s">
        <v>210</v>
      </c>
      <c r="G293" s="1">
        <v>873</v>
      </c>
      <c r="H293" s="1">
        <v>6664</v>
      </c>
      <c r="I293" s="1">
        <v>476.5</v>
      </c>
      <c r="J293" s="1">
        <v>6773</v>
      </c>
      <c r="K293" s="1">
        <v>109</v>
      </c>
      <c r="O293" s="98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.6" x14ac:dyDescent="0.3">
      <c r="A294" s="98">
        <v>293</v>
      </c>
      <c r="B294" s="1">
        <v>4</v>
      </c>
      <c r="C294" s="1" t="s">
        <v>470</v>
      </c>
      <c r="D294" s="1" t="s">
        <v>509</v>
      </c>
      <c r="E294" s="1">
        <v>916</v>
      </c>
      <c r="F294" s="1" t="s">
        <v>44</v>
      </c>
      <c r="G294" s="1">
        <v>916</v>
      </c>
      <c r="H294" s="1">
        <v>6664</v>
      </c>
      <c r="I294" s="1">
        <v>261.2</v>
      </c>
      <c r="J294" s="1">
        <v>6834</v>
      </c>
      <c r="K294" s="1">
        <v>170</v>
      </c>
      <c r="O294" s="98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41.4" x14ac:dyDescent="0.3">
      <c r="A295" s="98">
        <v>294</v>
      </c>
      <c r="B295" s="1">
        <v>4</v>
      </c>
      <c r="C295" s="1" t="s">
        <v>470</v>
      </c>
      <c r="D295" s="1" t="s">
        <v>509</v>
      </c>
      <c r="E295" s="1">
        <v>1206</v>
      </c>
      <c r="F295" s="1" t="s">
        <v>66</v>
      </c>
      <c r="G295" s="1">
        <v>1206</v>
      </c>
      <c r="H295" s="1">
        <v>6664</v>
      </c>
      <c r="I295" s="1">
        <v>966.7</v>
      </c>
      <c r="J295" s="1">
        <v>6699</v>
      </c>
      <c r="K295" s="1">
        <v>35</v>
      </c>
      <c r="O295" s="98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.6" x14ac:dyDescent="0.3">
      <c r="A296" s="98">
        <v>295</v>
      </c>
      <c r="B296" s="1">
        <v>4</v>
      </c>
      <c r="C296" s="1" t="s">
        <v>470</v>
      </c>
      <c r="D296" s="1" t="s">
        <v>509</v>
      </c>
      <c r="E296" s="1">
        <v>1944</v>
      </c>
      <c r="F296" s="1" t="s">
        <v>96</v>
      </c>
      <c r="G296" s="1">
        <v>1944</v>
      </c>
      <c r="H296" s="1">
        <v>6664</v>
      </c>
      <c r="I296" s="1">
        <v>851.7</v>
      </c>
      <c r="J296" s="1">
        <v>6782</v>
      </c>
      <c r="K296" s="1">
        <v>118</v>
      </c>
      <c r="O296" s="98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41.4" x14ac:dyDescent="0.3">
      <c r="A297" s="98">
        <v>296</v>
      </c>
      <c r="B297" s="1">
        <v>4</v>
      </c>
      <c r="C297" s="1" t="s">
        <v>470</v>
      </c>
      <c r="D297" s="1" t="s">
        <v>509</v>
      </c>
      <c r="E297" s="1">
        <v>2124</v>
      </c>
      <c r="F297" s="1" t="s">
        <v>110</v>
      </c>
      <c r="G297" s="1">
        <v>2124</v>
      </c>
      <c r="H297" s="1">
        <v>6664</v>
      </c>
      <c r="I297" s="1">
        <v>1376.9</v>
      </c>
      <c r="J297" s="1">
        <v>6682</v>
      </c>
      <c r="K297" s="1">
        <v>18</v>
      </c>
      <c r="O297" s="98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.6" x14ac:dyDescent="0.3">
      <c r="A298" s="98">
        <v>297</v>
      </c>
      <c r="B298" s="1">
        <v>4</v>
      </c>
      <c r="C298" s="1" t="s">
        <v>470</v>
      </c>
      <c r="D298" s="1" t="s">
        <v>509</v>
      </c>
      <c r="E298" s="1">
        <v>2295</v>
      </c>
      <c r="F298" s="1" t="s">
        <v>112</v>
      </c>
      <c r="G298" s="1">
        <v>2295</v>
      </c>
      <c r="H298" s="1">
        <v>6664</v>
      </c>
      <c r="I298" s="1">
        <v>1105.3</v>
      </c>
      <c r="J298" s="1">
        <v>6671</v>
      </c>
      <c r="K298" s="1">
        <v>7</v>
      </c>
      <c r="O298" s="98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41.4" x14ac:dyDescent="0.3">
      <c r="A299" s="98">
        <v>298</v>
      </c>
      <c r="B299" s="1">
        <v>4</v>
      </c>
      <c r="C299" s="1" t="s">
        <v>470</v>
      </c>
      <c r="D299" s="1" t="s">
        <v>509</v>
      </c>
      <c r="E299" s="1">
        <v>2403</v>
      </c>
      <c r="F299" s="1" t="s">
        <v>118</v>
      </c>
      <c r="G299" s="1">
        <v>2403</v>
      </c>
      <c r="H299" s="1">
        <v>6664</v>
      </c>
      <c r="I299" s="1">
        <v>879.2</v>
      </c>
      <c r="J299" s="1">
        <v>6691</v>
      </c>
      <c r="K299" s="1">
        <v>27</v>
      </c>
      <c r="O299" s="98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41.4" x14ac:dyDescent="0.3">
      <c r="A300" s="98">
        <v>299</v>
      </c>
      <c r="B300" s="1">
        <v>4</v>
      </c>
      <c r="C300" s="1" t="s">
        <v>470</v>
      </c>
      <c r="D300" s="1" t="s">
        <v>509</v>
      </c>
      <c r="E300" s="1">
        <v>2556</v>
      </c>
      <c r="F300" s="1" t="s">
        <v>125</v>
      </c>
      <c r="G300" s="1">
        <v>2556</v>
      </c>
      <c r="H300" s="1">
        <v>6664</v>
      </c>
      <c r="I300" s="1">
        <v>376</v>
      </c>
      <c r="J300" s="1">
        <v>6679</v>
      </c>
      <c r="K300" s="1">
        <v>15</v>
      </c>
      <c r="O300" s="98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.6" x14ac:dyDescent="0.3">
      <c r="A301" s="98">
        <v>300</v>
      </c>
      <c r="B301" s="1">
        <v>4</v>
      </c>
      <c r="C301" s="1" t="s">
        <v>470</v>
      </c>
      <c r="D301" s="1" t="s">
        <v>509</v>
      </c>
      <c r="E301" s="1">
        <v>3060</v>
      </c>
      <c r="F301" s="1" t="s">
        <v>143</v>
      </c>
      <c r="G301" s="1">
        <v>3060</v>
      </c>
      <c r="H301" s="1">
        <v>6664</v>
      </c>
      <c r="I301" s="1">
        <v>1198.0999999999999</v>
      </c>
      <c r="J301" s="1">
        <v>6664</v>
      </c>
      <c r="K301" s="1">
        <v>0</v>
      </c>
      <c r="O301" s="98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.6" x14ac:dyDescent="0.3">
      <c r="A302" s="98">
        <v>301</v>
      </c>
      <c r="B302" s="1">
        <v>4</v>
      </c>
      <c r="C302" s="1" t="s">
        <v>470</v>
      </c>
      <c r="D302" s="1" t="s">
        <v>509</v>
      </c>
      <c r="E302" s="1">
        <v>3420</v>
      </c>
      <c r="F302" s="1" t="s">
        <v>158</v>
      </c>
      <c r="G302" s="1">
        <v>3420</v>
      </c>
      <c r="H302" s="1">
        <v>6664</v>
      </c>
      <c r="I302" s="1">
        <v>615</v>
      </c>
      <c r="J302" s="1">
        <v>6664</v>
      </c>
      <c r="K302" s="1">
        <v>0</v>
      </c>
      <c r="O302" s="98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.6" x14ac:dyDescent="0.3">
      <c r="A303" s="98">
        <v>302</v>
      </c>
      <c r="B303" s="1">
        <v>4</v>
      </c>
      <c r="C303" s="1" t="s">
        <v>470</v>
      </c>
      <c r="D303" s="1" t="s">
        <v>509</v>
      </c>
      <c r="E303" s="1">
        <v>3897</v>
      </c>
      <c r="F303" s="1" t="s">
        <v>170</v>
      </c>
      <c r="G303" s="1">
        <v>3897</v>
      </c>
      <c r="H303" s="1">
        <v>6664</v>
      </c>
      <c r="I303" s="1">
        <v>153.5</v>
      </c>
      <c r="J303" s="1">
        <v>6839</v>
      </c>
      <c r="K303" s="1">
        <v>175</v>
      </c>
      <c r="O303" s="98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41.4" x14ac:dyDescent="0.3">
      <c r="A304" s="98">
        <v>303</v>
      </c>
      <c r="B304" s="1">
        <v>4</v>
      </c>
      <c r="C304" s="1" t="s">
        <v>470</v>
      </c>
      <c r="D304" s="1" t="s">
        <v>509</v>
      </c>
      <c r="E304" s="1">
        <v>4775</v>
      </c>
      <c r="F304" s="1" t="s">
        <v>220</v>
      </c>
      <c r="G304" s="1">
        <v>4775</v>
      </c>
      <c r="H304" s="1">
        <v>6664</v>
      </c>
      <c r="I304" s="1">
        <v>195.3</v>
      </c>
      <c r="J304" s="1">
        <v>6834</v>
      </c>
      <c r="K304" s="1">
        <v>170</v>
      </c>
      <c r="O304" s="98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.6" x14ac:dyDescent="0.3">
      <c r="A305" s="98">
        <v>304</v>
      </c>
      <c r="B305" s="1">
        <v>4</v>
      </c>
      <c r="C305" s="1" t="s">
        <v>470</v>
      </c>
      <c r="D305" s="1" t="s">
        <v>509</v>
      </c>
      <c r="E305" s="1">
        <v>4778</v>
      </c>
      <c r="F305" s="1" t="s">
        <v>211</v>
      </c>
      <c r="G305" s="1">
        <v>4778</v>
      </c>
      <c r="H305" s="1">
        <v>6664</v>
      </c>
      <c r="I305" s="1">
        <v>261.60000000000002</v>
      </c>
      <c r="J305" s="1">
        <v>6701</v>
      </c>
      <c r="K305" s="1">
        <v>37</v>
      </c>
      <c r="O305" s="98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41.4" x14ac:dyDescent="0.3">
      <c r="A306" s="98">
        <v>305</v>
      </c>
      <c r="B306" s="1">
        <v>4</v>
      </c>
      <c r="C306" s="1" t="s">
        <v>470</v>
      </c>
      <c r="D306" s="1" t="s">
        <v>509</v>
      </c>
      <c r="E306" s="1">
        <v>5922</v>
      </c>
      <c r="F306" s="1" t="s">
        <v>317</v>
      </c>
      <c r="G306" s="1">
        <v>5922</v>
      </c>
      <c r="H306" s="1">
        <v>6664</v>
      </c>
      <c r="I306" s="1">
        <v>703.1</v>
      </c>
      <c r="J306" s="1">
        <v>6720</v>
      </c>
      <c r="K306" s="1">
        <v>56</v>
      </c>
      <c r="O306" s="98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.6" x14ac:dyDescent="0.3">
      <c r="A307" s="98">
        <v>306</v>
      </c>
      <c r="B307" s="1">
        <v>4</v>
      </c>
      <c r="C307" s="1" t="s">
        <v>470</v>
      </c>
      <c r="D307" s="1" t="s">
        <v>509</v>
      </c>
      <c r="E307" s="1">
        <v>6516</v>
      </c>
      <c r="F307" s="1" t="s">
        <v>291</v>
      </c>
      <c r="G307" s="1">
        <v>6516</v>
      </c>
      <c r="H307" s="1">
        <v>6664</v>
      </c>
      <c r="I307" s="1">
        <v>162</v>
      </c>
      <c r="J307" s="1">
        <v>6839</v>
      </c>
      <c r="K307" s="1">
        <v>175</v>
      </c>
      <c r="O307" s="98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.6" x14ac:dyDescent="0.3">
      <c r="A308" s="98">
        <v>307</v>
      </c>
      <c r="B308" s="1">
        <v>4</v>
      </c>
      <c r="C308" s="1" t="s">
        <v>470</v>
      </c>
      <c r="D308" s="1" t="s">
        <v>509</v>
      </c>
      <c r="E308" s="1">
        <v>6867</v>
      </c>
      <c r="F308" s="1" t="s">
        <v>309</v>
      </c>
      <c r="G308" s="1">
        <v>6867</v>
      </c>
      <c r="H308" s="1">
        <v>6664</v>
      </c>
      <c r="I308" s="1">
        <v>1543.7</v>
      </c>
      <c r="J308" s="1">
        <v>6664</v>
      </c>
      <c r="K308" s="1">
        <v>0</v>
      </c>
      <c r="O308" s="98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41.4" x14ac:dyDescent="0.3">
      <c r="A309" s="98">
        <v>308</v>
      </c>
      <c r="B309" s="1">
        <v>4</v>
      </c>
      <c r="C309" s="1" t="s">
        <v>470</v>
      </c>
      <c r="D309" s="1" t="s">
        <v>509</v>
      </c>
      <c r="E309" s="1">
        <v>6921</v>
      </c>
      <c r="F309" s="1" t="s">
        <v>310</v>
      </c>
      <c r="G309" s="1">
        <v>6921</v>
      </c>
      <c r="H309" s="1">
        <v>6664</v>
      </c>
      <c r="I309" s="1">
        <v>317.89999999999998</v>
      </c>
      <c r="J309" s="1">
        <v>6716</v>
      </c>
      <c r="K309" s="1">
        <v>52</v>
      </c>
      <c r="O309" s="98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41.4" x14ac:dyDescent="0.3">
      <c r="A310" s="98">
        <v>309</v>
      </c>
      <c r="B310" s="1">
        <v>49</v>
      </c>
      <c r="C310" s="1" t="s">
        <v>471</v>
      </c>
      <c r="D310" s="1" t="s">
        <v>508</v>
      </c>
      <c r="E310" s="1">
        <v>918</v>
      </c>
      <c r="F310" s="1" t="s">
        <v>46</v>
      </c>
      <c r="G310" s="1">
        <v>918</v>
      </c>
      <c r="H310" s="1">
        <v>6664</v>
      </c>
      <c r="I310" s="1">
        <v>448.7</v>
      </c>
      <c r="J310" s="1">
        <v>6723</v>
      </c>
      <c r="K310" s="1">
        <v>59</v>
      </c>
      <c r="O310" s="98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.6" x14ac:dyDescent="0.3">
      <c r="A311" s="98">
        <v>310</v>
      </c>
      <c r="B311" s="1">
        <v>49</v>
      </c>
      <c r="C311" s="1" t="s">
        <v>471</v>
      </c>
      <c r="D311" s="1" t="s">
        <v>508</v>
      </c>
      <c r="E311" s="1">
        <v>936</v>
      </c>
      <c r="F311" s="1" t="s">
        <v>47</v>
      </c>
      <c r="G311" s="1">
        <v>936</v>
      </c>
      <c r="H311" s="1">
        <v>6664</v>
      </c>
      <c r="I311" s="1">
        <v>861.2</v>
      </c>
      <c r="J311" s="1">
        <v>6664</v>
      </c>
      <c r="K311" s="1">
        <v>0</v>
      </c>
      <c r="O311" s="98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.6" x14ac:dyDescent="0.3">
      <c r="A312" s="98">
        <v>311</v>
      </c>
      <c r="B312" s="1">
        <v>49</v>
      </c>
      <c r="C312" s="1" t="s">
        <v>471</v>
      </c>
      <c r="D312" s="1" t="s">
        <v>508</v>
      </c>
      <c r="E312" s="1">
        <v>1082</v>
      </c>
      <c r="F312" s="1" t="s">
        <v>500</v>
      </c>
      <c r="G312" s="1">
        <v>1082</v>
      </c>
      <c r="H312" s="1">
        <v>6664</v>
      </c>
      <c r="I312" s="1">
        <v>1462.5</v>
      </c>
      <c r="J312" s="1">
        <v>6664</v>
      </c>
      <c r="K312" s="1">
        <v>0</v>
      </c>
      <c r="O312" s="98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.6" x14ac:dyDescent="0.3">
      <c r="A313" s="98">
        <v>312</v>
      </c>
      <c r="B313" s="1">
        <v>49</v>
      </c>
      <c r="C313" s="1" t="s">
        <v>471</v>
      </c>
      <c r="D313" s="1" t="s">
        <v>508</v>
      </c>
      <c r="E313" s="1">
        <v>1278</v>
      </c>
      <c r="F313" s="1" t="s">
        <v>73</v>
      </c>
      <c r="G313" s="1">
        <v>1278</v>
      </c>
      <c r="H313" s="1">
        <v>6664</v>
      </c>
      <c r="I313" s="1">
        <v>3784.8</v>
      </c>
      <c r="J313" s="1">
        <v>6710</v>
      </c>
      <c r="K313" s="1">
        <v>46</v>
      </c>
      <c r="O313" s="98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.6" x14ac:dyDescent="0.3">
      <c r="A314" s="98">
        <v>313</v>
      </c>
      <c r="B314" s="1">
        <v>49</v>
      </c>
      <c r="C314" s="1" t="s">
        <v>471</v>
      </c>
      <c r="D314" s="1" t="s">
        <v>508</v>
      </c>
      <c r="E314" s="1">
        <v>1675</v>
      </c>
      <c r="F314" s="1" t="s">
        <v>87</v>
      </c>
      <c r="G314" s="1">
        <v>1675</v>
      </c>
      <c r="H314" s="1">
        <v>6664</v>
      </c>
      <c r="I314" s="1">
        <v>191.5</v>
      </c>
      <c r="J314" s="1">
        <v>6839</v>
      </c>
      <c r="K314" s="1">
        <v>175</v>
      </c>
      <c r="O314" s="98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.6" x14ac:dyDescent="0.3">
      <c r="A315" s="98">
        <v>314</v>
      </c>
      <c r="B315" s="1">
        <v>49</v>
      </c>
      <c r="C315" s="1" t="s">
        <v>471</v>
      </c>
      <c r="D315" s="1" t="s">
        <v>508</v>
      </c>
      <c r="E315" s="1">
        <v>1965</v>
      </c>
      <c r="F315" s="1" t="s">
        <v>104</v>
      </c>
      <c r="G315" s="1">
        <v>1965</v>
      </c>
      <c r="H315" s="1">
        <v>6664</v>
      </c>
      <c r="I315" s="1">
        <v>615.5</v>
      </c>
      <c r="J315" s="1">
        <v>6664</v>
      </c>
      <c r="K315" s="1">
        <v>0</v>
      </c>
      <c r="O315" s="98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.6" x14ac:dyDescent="0.3">
      <c r="A316" s="98">
        <v>315</v>
      </c>
      <c r="B316" s="1">
        <v>49</v>
      </c>
      <c r="C316" s="1" t="s">
        <v>471</v>
      </c>
      <c r="D316" s="1" t="s">
        <v>508</v>
      </c>
      <c r="E316" s="1">
        <v>4041</v>
      </c>
      <c r="F316" s="1" t="s">
        <v>177</v>
      </c>
      <c r="G316" s="1">
        <v>4041</v>
      </c>
      <c r="H316" s="1">
        <v>6664</v>
      </c>
      <c r="I316" s="1">
        <v>1363.5</v>
      </c>
      <c r="J316" s="1">
        <v>6664</v>
      </c>
      <c r="K316" s="1">
        <v>0</v>
      </c>
      <c r="O316" s="98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.6" x14ac:dyDescent="0.3">
      <c r="A317" s="98">
        <v>316</v>
      </c>
      <c r="B317" s="1">
        <v>49</v>
      </c>
      <c r="C317" s="1" t="s">
        <v>471</v>
      </c>
      <c r="D317" s="1" t="s">
        <v>508</v>
      </c>
      <c r="E317" s="1">
        <v>4269</v>
      </c>
      <c r="F317" s="1" t="s">
        <v>187</v>
      </c>
      <c r="G317" s="1">
        <v>4269</v>
      </c>
      <c r="H317" s="1">
        <v>6664</v>
      </c>
      <c r="I317" s="1">
        <v>552.9</v>
      </c>
      <c r="J317" s="1">
        <v>6753</v>
      </c>
      <c r="K317" s="1">
        <v>89</v>
      </c>
      <c r="O317" s="98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.6" x14ac:dyDescent="0.3">
      <c r="A318" s="98">
        <v>317</v>
      </c>
      <c r="B318" s="1">
        <v>49</v>
      </c>
      <c r="C318" s="1" t="s">
        <v>471</v>
      </c>
      <c r="D318" s="1" t="s">
        <v>508</v>
      </c>
      <c r="E318" s="1">
        <v>4773</v>
      </c>
      <c r="F318" s="1" t="s">
        <v>219</v>
      </c>
      <c r="G318" s="1">
        <v>4773</v>
      </c>
      <c r="H318" s="1">
        <v>6664</v>
      </c>
      <c r="I318" s="1">
        <v>524.70000000000005</v>
      </c>
      <c r="J318" s="1">
        <v>6784</v>
      </c>
      <c r="K318" s="1">
        <v>120</v>
      </c>
      <c r="O318" s="98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.6" x14ac:dyDescent="0.3">
      <c r="A319" s="98">
        <v>318</v>
      </c>
      <c r="B319" s="1">
        <v>49</v>
      </c>
      <c r="C319" s="1" t="s">
        <v>471</v>
      </c>
      <c r="D319" s="1" t="s">
        <v>508</v>
      </c>
      <c r="E319" s="1">
        <v>4784</v>
      </c>
      <c r="F319" s="1" t="s">
        <v>215</v>
      </c>
      <c r="G319" s="1">
        <v>4784</v>
      </c>
      <c r="H319" s="1">
        <v>6664</v>
      </c>
      <c r="I319" s="1">
        <v>3062.1</v>
      </c>
      <c r="J319" s="1">
        <v>6664</v>
      </c>
      <c r="K319" s="1">
        <v>0</v>
      </c>
      <c r="O319" s="98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.6" x14ac:dyDescent="0.3">
      <c r="A320" s="98">
        <v>319</v>
      </c>
      <c r="B320" s="1">
        <v>49</v>
      </c>
      <c r="C320" s="1" t="s">
        <v>471</v>
      </c>
      <c r="D320" s="1" t="s">
        <v>508</v>
      </c>
      <c r="E320" s="1">
        <v>5250</v>
      </c>
      <c r="F320" s="1" t="s">
        <v>238</v>
      </c>
      <c r="G320" s="1">
        <v>5250</v>
      </c>
      <c r="H320" s="1">
        <v>6664</v>
      </c>
      <c r="I320" s="1">
        <v>4745.5</v>
      </c>
      <c r="J320" s="1">
        <v>6797</v>
      </c>
      <c r="K320" s="1">
        <v>133</v>
      </c>
      <c r="O320" s="98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.6" x14ac:dyDescent="0.3">
      <c r="A321" s="98">
        <v>320</v>
      </c>
      <c r="B321" s="1">
        <v>33</v>
      </c>
      <c r="C321" s="1" t="s">
        <v>472</v>
      </c>
      <c r="D321" s="1" t="s">
        <v>508</v>
      </c>
      <c r="E321" s="1">
        <v>1053</v>
      </c>
      <c r="F321" s="1" t="s">
        <v>52</v>
      </c>
      <c r="G321" s="1">
        <v>1053</v>
      </c>
      <c r="H321" s="1">
        <v>6664</v>
      </c>
      <c r="I321" s="1">
        <v>17091.7</v>
      </c>
      <c r="J321" s="1">
        <v>6664</v>
      </c>
      <c r="K321" s="1">
        <v>0</v>
      </c>
      <c r="O321" s="98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.6" x14ac:dyDescent="0.3">
      <c r="A322" s="98">
        <v>321</v>
      </c>
      <c r="B322" s="1">
        <v>33</v>
      </c>
      <c r="C322" s="1" t="s">
        <v>472</v>
      </c>
      <c r="D322" s="1" t="s">
        <v>508</v>
      </c>
      <c r="E322" s="1">
        <v>1337</v>
      </c>
      <c r="F322" s="1" t="s">
        <v>75</v>
      </c>
      <c r="G322" s="1">
        <v>1337</v>
      </c>
      <c r="H322" s="1">
        <v>6664</v>
      </c>
      <c r="I322" s="1">
        <v>5086.6000000000004</v>
      </c>
      <c r="J322" s="1">
        <v>6664</v>
      </c>
      <c r="K322" s="1">
        <v>0</v>
      </c>
      <c r="O322" s="98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.6" x14ac:dyDescent="0.3">
      <c r="A323" s="98">
        <v>322</v>
      </c>
      <c r="B323" s="1">
        <v>33</v>
      </c>
      <c r="C323" s="1" t="s">
        <v>472</v>
      </c>
      <c r="D323" s="1" t="s">
        <v>508</v>
      </c>
      <c r="E323" s="1">
        <v>3715</v>
      </c>
      <c r="F323" s="1" t="s">
        <v>165</v>
      </c>
      <c r="G323" s="1">
        <v>3715</v>
      </c>
      <c r="H323" s="1">
        <v>6664</v>
      </c>
      <c r="I323" s="1">
        <v>7312.5</v>
      </c>
      <c r="J323" s="1">
        <v>6665</v>
      </c>
      <c r="K323" s="1">
        <v>1</v>
      </c>
      <c r="O323" s="98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.6" x14ac:dyDescent="0.3">
      <c r="A324" s="98">
        <v>323</v>
      </c>
      <c r="B324" s="1">
        <v>33</v>
      </c>
      <c r="C324" s="1" t="s">
        <v>472</v>
      </c>
      <c r="D324" s="1" t="s">
        <v>508</v>
      </c>
      <c r="E324" s="1">
        <v>4554</v>
      </c>
      <c r="F324" s="1" t="s">
        <v>197</v>
      </c>
      <c r="G324" s="1">
        <v>4554</v>
      </c>
      <c r="H324" s="1">
        <v>6664</v>
      </c>
      <c r="I324" s="1">
        <v>1124.2</v>
      </c>
      <c r="J324" s="1">
        <v>6664</v>
      </c>
      <c r="K324" s="1">
        <v>0</v>
      </c>
      <c r="O324" s="98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.6" x14ac:dyDescent="0.3">
      <c r="A325" s="98">
        <v>324</v>
      </c>
      <c r="B325" s="1">
        <v>35</v>
      </c>
      <c r="C325" s="1" t="s">
        <v>473</v>
      </c>
      <c r="D325" s="1" t="s">
        <v>508</v>
      </c>
      <c r="E325" s="1">
        <v>1053</v>
      </c>
      <c r="F325" s="1" t="s">
        <v>52</v>
      </c>
      <c r="G325" s="1">
        <v>1053</v>
      </c>
      <c r="H325" s="1">
        <v>6664</v>
      </c>
      <c r="I325" s="1">
        <v>17091.7</v>
      </c>
      <c r="J325" s="1">
        <v>6664</v>
      </c>
      <c r="K325" s="1">
        <v>0</v>
      </c>
      <c r="O325" s="98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.6" x14ac:dyDescent="0.3">
      <c r="A326" s="98">
        <v>325</v>
      </c>
      <c r="B326" s="1">
        <v>35</v>
      </c>
      <c r="C326" s="1" t="s">
        <v>473</v>
      </c>
      <c r="D326" s="1" t="s">
        <v>508</v>
      </c>
      <c r="E326" s="1">
        <v>1337</v>
      </c>
      <c r="F326" s="1" t="s">
        <v>75</v>
      </c>
      <c r="G326" s="1">
        <v>1337</v>
      </c>
      <c r="H326" s="1">
        <v>6664</v>
      </c>
      <c r="I326" s="1">
        <v>5086.6000000000004</v>
      </c>
      <c r="J326" s="1">
        <v>6664</v>
      </c>
      <c r="K326" s="1">
        <v>0</v>
      </c>
      <c r="O326" s="98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.6" x14ac:dyDescent="0.3">
      <c r="A327" s="98">
        <v>326</v>
      </c>
      <c r="B327" s="1">
        <v>50</v>
      </c>
      <c r="C327" s="1" t="s">
        <v>474</v>
      </c>
      <c r="D327" s="1" t="s">
        <v>508</v>
      </c>
      <c r="E327" s="1">
        <v>1863</v>
      </c>
      <c r="F327" s="1" t="s">
        <v>93</v>
      </c>
      <c r="G327" s="1">
        <v>1863</v>
      </c>
      <c r="H327" s="1">
        <v>6664</v>
      </c>
      <c r="I327" s="1">
        <v>10555.8</v>
      </c>
      <c r="J327" s="1">
        <v>6671</v>
      </c>
      <c r="K327" s="1">
        <v>7</v>
      </c>
      <c r="O327" s="98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.6" x14ac:dyDescent="0.3">
      <c r="A328" s="98">
        <v>327</v>
      </c>
      <c r="B328" s="1">
        <v>32</v>
      </c>
      <c r="C328" s="1" t="s">
        <v>544</v>
      </c>
      <c r="D328" s="1" t="s">
        <v>509</v>
      </c>
      <c r="E328" s="1">
        <v>1044</v>
      </c>
      <c r="F328" s="1" t="s">
        <v>51</v>
      </c>
      <c r="G328" s="1">
        <v>1044</v>
      </c>
      <c r="H328" s="1">
        <v>6664</v>
      </c>
      <c r="I328" s="1">
        <v>5146.8</v>
      </c>
      <c r="J328" s="1">
        <v>6671</v>
      </c>
      <c r="K328" s="1">
        <v>7</v>
      </c>
      <c r="O328" s="98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.6" x14ac:dyDescent="0.3">
      <c r="A329" s="98">
        <v>328</v>
      </c>
      <c r="B329" s="1">
        <v>32</v>
      </c>
      <c r="C329" s="1" t="s">
        <v>544</v>
      </c>
      <c r="D329" s="1" t="s">
        <v>509</v>
      </c>
      <c r="E329" s="1">
        <v>1719</v>
      </c>
      <c r="F329" s="1" t="s">
        <v>89</v>
      </c>
      <c r="G329" s="1">
        <v>1719</v>
      </c>
      <c r="H329" s="1">
        <v>6664</v>
      </c>
      <c r="I329" s="1">
        <v>716</v>
      </c>
      <c r="J329" s="1">
        <v>6664</v>
      </c>
      <c r="K329" s="1">
        <v>0</v>
      </c>
      <c r="O329" s="98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41.4" x14ac:dyDescent="0.3">
      <c r="A330" s="98">
        <v>329</v>
      </c>
      <c r="B330" s="1">
        <v>32</v>
      </c>
      <c r="C330" s="1" t="s">
        <v>544</v>
      </c>
      <c r="D330" s="1" t="s">
        <v>509</v>
      </c>
      <c r="E330" s="1">
        <v>1791</v>
      </c>
      <c r="F330" s="1" t="s">
        <v>92</v>
      </c>
      <c r="G330" s="1">
        <v>1791</v>
      </c>
      <c r="H330" s="1">
        <v>6664</v>
      </c>
      <c r="I330" s="1">
        <v>885.2</v>
      </c>
      <c r="J330" s="1">
        <v>6664</v>
      </c>
      <c r="K330" s="1">
        <v>0</v>
      </c>
      <c r="O330" s="98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.6" x14ac:dyDescent="0.3">
      <c r="A331" s="98">
        <v>330</v>
      </c>
      <c r="B331" s="1">
        <v>32</v>
      </c>
      <c r="C331" s="1" t="s">
        <v>544</v>
      </c>
      <c r="D331" s="1" t="s">
        <v>509</v>
      </c>
      <c r="E331" s="1">
        <v>1908</v>
      </c>
      <c r="F331" s="1" t="s">
        <v>94</v>
      </c>
      <c r="G331" s="1">
        <v>1908</v>
      </c>
      <c r="H331" s="1">
        <v>6664</v>
      </c>
      <c r="I331" s="1">
        <v>418.6</v>
      </c>
      <c r="J331" s="1">
        <v>6664</v>
      </c>
      <c r="K331" s="1">
        <v>0</v>
      </c>
      <c r="O331" s="98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.6" x14ac:dyDescent="0.3">
      <c r="A332" s="98">
        <v>331</v>
      </c>
      <c r="B332" s="1">
        <v>32</v>
      </c>
      <c r="C332" s="1" t="s">
        <v>544</v>
      </c>
      <c r="D332" s="1" t="s">
        <v>509</v>
      </c>
      <c r="E332" s="1">
        <v>1935</v>
      </c>
      <c r="F332" s="1" t="s">
        <v>293</v>
      </c>
      <c r="G332" s="1">
        <v>6536</v>
      </c>
      <c r="H332" s="1">
        <v>6664</v>
      </c>
      <c r="I332" s="1">
        <v>1102.4000000000001</v>
      </c>
      <c r="J332" s="1">
        <v>6746</v>
      </c>
      <c r="K332" s="1">
        <v>82</v>
      </c>
      <c r="O332" s="98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41.4" x14ac:dyDescent="0.3">
      <c r="A333" s="98">
        <v>332</v>
      </c>
      <c r="B333" s="1">
        <v>32</v>
      </c>
      <c r="C333" s="1" t="s">
        <v>544</v>
      </c>
      <c r="D333" s="1" t="s">
        <v>509</v>
      </c>
      <c r="E333" s="1">
        <v>1963</v>
      </c>
      <c r="F333" s="1" t="s">
        <v>98</v>
      </c>
      <c r="G333" s="1">
        <v>1963</v>
      </c>
      <c r="H333" s="1">
        <v>6664</v>
      </c>
      <c r="I333" s="1">
        <v>582.6</v>
      </c>
      <c r="J333" s="1">
        <v>6664</v>
      </c>
      <c r="K333" s="1">
        <v>0</v>
      </c>
      <c r="O333" s="98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.6" x14ac:dyDescent="0.3">
      <c r="A334" s="98">
        <v>333</v>
      </c>
      <c r="B334" s="1">
        <v>32</v>
      </c>
      <c r="C334" s="1" t="s">
        <v>544</v>
      </c>
      <c r="D334" s="1" t="s">
        <v>509</v>
      </c>
      <c r="E334" s="1">
        <v>3105</v>
      </c>
      <c r="F334" s="1" t="s">
        <v>145</v>
      </c>
      <c r="G334" s="1">
        <v>3105</v>
      </c>
      <c r="H334" s="1">
        <v>6664</v>
      </c>
      <c r="I334" s="1">
        <v>1412</v>
      </c>
      <c r="J334" s="1">
        <v>6664</v>
      </c>
      <c r="K334" s="1">
        <v>0</v>
      </c>
      <c r="O334" s="98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55.2" x14ac:dyDescent="0.3">
      <c r="A335" s="98">
        <v>334</v>
      </c>
      <c r="B335" s="1">
        <v>32</v>
      </c>
      <c r="C335" s="1" t="s">
        <v>544</v>
      </c>
      <c r="D335" s="1" t="s">
        <v>509</v>
      </c>
      <c r="E335" s="1">
        <v>3186</v>
      </c>
      <c r="F335" s="1" t="s">
        <v>151</v>
      </c>
      <c r="G335" s="1">
        <v>3186</v>
      </c>
      <c r="H335" s="1">
        <v>6664</v>
      </c>
      <c r="I335" s="1">
        <v>389.2</v>
      </c>
      <c r="J335" s="1">
        <v>6739</v>
      </c>
      <c r="K335" s="1">
        <v>75</v>
      </c>
      <c r="O335" s="98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.6" x14ac:dyDescent="0.3">
      <c r="A336" s="98">
        <v>335</v>
      </c>
      <c r="B336" s="1">
        <v>32</v>
      </c>
      <c r="C336" s="1" t="s">
        <v>544</v>
      </c>
      <c r="D336" s="1" t="s">
        <v>509</v>
      </c>
      <c r="E336" s="1">
        <v>3204</v>
      </c>
      <c r="F336" s="1" t="s">
        <v>152</v>
      </c>
      <c r="G336" s="1">
        <v>3204</v>
      </c>
      <c r="H336" s="1">
        <v>6664</v>
      </c>
      <c r="I336" s="1">
        <v>886</v>
      </c>
      <c r="J336" s="1">
        <v>6664</v>
      </c>
      <c r="K336" s="1">
        <v>0</v>
      </c>
      <c r="O336" s="98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41.4" x14ac:dyDescent="0.3">
      <c r="A337" s="98">
        <v>336</v>
      </c>
      <c r="B337" s="1">
        <v>32</v>
      </c>
      <c r="C337" s="1" t="s">
        <v>544</v>
      </c>
      <c r="D337" s="1" t="s">
        <v>509</v>
      </c>
      <c r="E337" s="1">
        <v>4599</v>
      </c>
      <c r="F337" s="1" t="s">
        <v>200</v>
      </c>
      <c r="G337" s="1">
        <v>4599</v>
      </c>
      <c r="H337" s="1">
        <v>6664</v>
      </c>
      <c r="I337" s="1">
        <v>623.29999999999995</v>
      </c>
      <c r="J337" s="1">
        <v>6776</v>
      </c>
      <c r="K337" s="1">
        <v>112</v>
      </c>
      <c r="O337" s="98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.6" x14ac:dyDescent="0.3">
      <c r="A338" s="98">
        <v>337</v>
      </c>
      <c r="B338" s="1">
        <v>32</v>
      </c>
      <c r="C338" s="1" t="s">
        <v>544</v>
      </c>
      <c r="D338" s="1" t="s">
        <v>509</v>
      </c>
      <c r="E338" s="1">
        <v>4774</v>
      </c>
      <c r="F338" s="1" t="s">
        <v>209</v>
      </c>
      <c r="G338" s="1">
        <v>4774</v>
      </c>
      <c r="H338" s="1">
        <v>6664</v>
      </c>
      <c r="I338" s="1">
        <v>753.7</v>
      </c>
      <c r="J338" s="1">
        <v>6786</v>
      </c>
      <c r="K338" s="1">
        <v>122</v>
      </c>
      <c r="O338" s="98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.6" x14ac:dyDescent="0.3">
      <c r="A339" s="98">
        <v>338</v>
      </c>
      <c r="B339" s="1">
        <v>32</v>
      </c>
      <c r="C339" s="1" t="s">
        <v>544</v>
      </c>
      <c r="D339" s="1" t="s">
        <v>509</v>
      </c>
      <c r="E339" s="1">
        <v>4869</v>
      </c>
      <c r="F339" s="1" t="s">
        <v>224</v>
      </c>
      <c r="G339" s="1">
        <v>4869</v>
      </c>
      <c r="H339" s="1">
        <v>6664</v>
      </c>
      <c r="I339" s="1">
        <v>1282.2</v>
      </c>
      <c r="J339" s="1">
        <v>6705</v>
      </c>
      <c r="K339" s="1">
        <v>41</v>
      </c>
      <c r="O339" s="98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.6" x14ac:dyDescent="0.3">
      <c r="A340" s="98">
        <v>339</v>
      </c>
      <c r="B340" s="1">
        <v>32</v>
      </c>
      <c r="C340" s="1" t="s">
        <v>544</v>
      </c>
      <c r="D340" s="1" t="s">
        <v>509</v>
      </c>
      <c r="E340" s="1">
        <v>6175</v>
      </c>
      <c r="F340" s="1" t="s">
        <v>280</v>
      </c>
      <c r="G340" s="1">
        <v>6175</v>
      </c>
      <c r="H340" s="1">
        <v>6664</v>
      </c>
      <c r="I340" s="1">
        <v>633.4</v>
      </c>
      <c r="J340" s="1">
        <v>6678</v>
      </c>
      <c r="K340" s="1">
        <v>14</v>
      </c>
      <c r="O340" s="98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41.4" x14ac:dyDescent="0.3">
      <c r="A341" s="98">
        <v>340</v>
      </c>
      <c r="B341" s="1">
        <v>32</v>
      </c>
      <c r="C341" s="1" t="s">
        <v>544</v>
      </c>
      <c r="D341" s="1" t="s">
        <v>509</v>
      </c>
      <c r="E341" s="1">
        <v>6273</v>
      </c>
      <c r="F341" s="1" t="s">
        <v>283</v>
      </c>
      <c r="G341" s="1">
        <v>6273</v>
      </c>
      <c r="H341" s="1">
        <v>6664</v>
      </c>
      <c r="I341" s="1">
        <v>821.4</v>
      </c>
      <c r="J341" s="1">
        <v>6664</v>
      </c>
      <c r="K341" s="1">
        <v>0</v>
      </c>
      <c r="O341" s="98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.6" x14ac:dyDescent="0.3">
      <c r="A342" s="98">
        <v>341</v>
      </c>
      <c r="B342" s="1">
        <v>32</v>
      </c>
      <c r="C342" s="1" t="s">
        <v>544</v>
      </c>
      <c r="D342" s="1" t="s">
        <v>509</v>
      </c>
      <c r="E342" s="1">
        <v>6471</v>
      </c>
      <c r="F342" s="1" t="s">
        <v>288</v>
      </c>
      <c r="G342" s="1">
        <v>6471</v>
      </c>
      <c r="H342" s="1">
        <v>6664</v>
      </c>
      <c r="I342" s="1">
        <v>437</v>
      </c>
      <c r="J342" s="1">
        <v>6703</v>
      </c>
      <c r="K342" s="1">
        <v>39</v>
      </c>
      <c r="O342" s="98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.6" x14ac:dyDescent="0.3">
      <c r="A343" s="98">
        <v>342</v>
      </c>
      <c r="B343" s="1">
        <v>32</v>
      </c>
      <c r="C343" s="1" t="s">
        <v>544</v>
      </c>
      <c r="D343" s="1" t="s">
        <v>509</v>
      </c>
      <c r="E343" s="1">
        <v>6591</v>
      </c>
      <c r="F343" s="1" t="s">
        <v>296</v>
      </c>
      <c r="G343" s="1">
        <v>6591</v>
      </c>
      <c r="H343" s="1">
        <v>6664</v>
      </c>
      <c r="I343" s="1">
        <v>376.2</v>
      </c>
      <c r="J343" s="1">
        <v>6687</v>
      </c>
      <c r="K343" s="1">
        <v>23</v>
      </c>
      <c r="O343" s="98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41.4" x14ac:dyDescent="0.3">
      <c r="A344" s="98">
        <v>343</v>
      </c>
      <c r="B344" s="1">
        <v>32</v>
      </c>
      <c r="C344" s="1" t="s">
        <v>544</v>
      </c>
      <c r="D344" s="1" t="s">
        <v>509</v>
      </c>
      <c r="E344" s="1">
        <v>6660</v>
      </c>
      <c r="F344" s="1" t="s">
        <v>300</v>
      </c>
      <c r="G344" s="1">
        <v>6660</v>
      </c>
      <c r="H344" s="1">
        <v>6664</v>
      </c>
      <c r="I344" s="1">
        <v>1534.5</v>
      </c>
      <c r="J344" s="1">
        <v>6664</v>
      </c>
      <c r="K344" s="1">
        <v>0</v>
      </c>
      <c r="O344" s="98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.6" x14ac:dyDescent="0.3">
      <c r="A345" s="98">
        <v>344</v>
      </c>
      <c r="B345" s="1">
        <v>32</v>
      </c>
      <c r="C345" s="1" t="s">
        <v>544</v>
      </c>
      <c r="D345" s="1" t="s">
        <v>509</v>
      </c>
      <c r="E345" s="1">
        <v>6762</v>
      </c>
      <c r="F345" s="1" t="s">
        <v>303</v>
      </c>
      <c r="G345" s="1">
        <v>6762</v>
      </c>
      <c r="H345" s="1">
        <v>6664</v>
      </c>
      <c r="I345" s="1">
        <v>672</v>
      </c>
      <c r="J345" s="1">
        <v>6710</v>
      </c>
      <c r="K345" s="1">
        <v>46</v>
      </c>
      <c r="O345" s="98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.6" x14ac:dyDescent="0.3">
      <c r="A346" s="98">
        <v>345</v>
      </c>
      <c r="B346" s="1">
        <v>32</v>
      </c>
      <c r="C346" s="1" t="s">
        <v>544</v>
      </c>
      <c r="D346" s="1" t="s">
        <v>509</v>
      </c>
      <c r="E346" s="1">
        <v>6795</v>
      </c>
      <c r="F346" s="1" t="s">
        <v>305</v>
      </c>
      <c r="G346" s="1">
        <v>6795</v>
      </c>
      <c r="H346" s="1">
        <v>6664</v>
      </c>
      <c r="I346" s="1">
        <v>10834.9</v>
      </c>
      <c r="J346" s="1">
        <v>6664</v>
      </c>
      <c r="K346" s="1">
        <v>0</v>
      </c>
      <c r="O346" s="98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41.4" x14ac:dyDescent="0.3">
      <c r="A347" s="98">
        <v>346</v>
      </c>
      <c r="B347" s="1">
        <v>32</v>
      </c>
      <c r="C347" s="1" t="s">
        <v>544</v>
      </c>
      <c r="D347" s="1" t="s">
        <v>509</v>
      </c>
      <c r="E347" s="1">
        <v>6840</v>
      </c>
      <c r="F347" s="1" t="s">
        <v>307</v>
      </c>
      <c r="G347" s="1">
        <v>6840</v>
      </c>
      <c r="H347" s="1">
        <v>6664</v>
      </c>
      <c r="I347" s="1">
        <v>2025.4</v>
      </c>
      <c r="J347" s="1">
        <v>6664</v>
      </c>
      <c r="K347" s="1">
        <v>0</v>
      </c>
      <c r="O347" s="98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.6" x14ac:dyDescent="0.3">
      <c r="A348" s="98">
        <v>347</v>
      </c>
      <c r="B348" s="1">
        <v>32</v>
      </c>
      <c r="C348" s="1" t="s">
        <v>544</v>
      </c>
      <c r="D348" s="1" t="s">
        <v>509</v>
      </c>
      <c r="E348" s="1">
        <v>6943</v>
      </c>
      <c r="F348" s="1" t="s">
        <v>313</v>
      </c>
      <c r="G348" s="1">
        <v>6943</v>
      </c>
      <c r="H348" s="1">
        <v>6664</v>
      </c>
      <c r="I348" s="1">
        <v>257.2</v>
      </c>
      <c r="J348" s="1">
        <v>6664</v>
      </c>
      <c r="K348" s="1">
        <v>0</v>
      </c>
      <c r="O348" s="98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41.4" x14ac:dyDescent="0.3">
      <c r="A349" s="98">
        <v>348</v>
      </c>
      <c r="B349" s="1">
        <v>1</v>
      </c>
      <c r="C349" s="1" t="s">
        <v>475</v>
      </c>
      <c r="D349" s="1" t="s">
        <v>545</v>
      </c>
      <c r="E349" s="1">
        <v>333</v>
      </c>
      <c r="F349" s="1" t="s">
        <v>217</v>
      </c>
      <c r="G349" s="1">
        <v>333</v>
      </c>
      <c r="H349" s="1">
        <v>6664</v>
      </c>
      <c r="I349" s="1">
        <v>421.1</v>
      </c>
      <c r="J349" s="1">
        <v>6734</v>
      </c>
      <c r="K349" s="1">
        <v>70</v>
      </c>
      <c r="O349" s="98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41.4" x14ac:dyDescent="0.3">
      <c r="A350" s="98">
        <v>349</v>
      </c>
      <c r="B350" s="1">
        <v>1</v>
      </c>
      <c r="C350" s="1" t="s">
        <v>475</v>
      </c>
      <c r="D350" s="1" t="s">
        <v>545</v>
      </c>
      <c r="E350" s="1">
        <v>747</v>
      </c>
      <c r="F350" s="1" t="s">
        <v>40</v>
      </c>
      <c r="G350" s="1">
        <v>747</v>
      </c>
      <c r="H350" s="1">
        <v>6664</v>
      </c>
      <c r="I350" s="1">
        <v>603.79999999999995</v>
      </c>
      <c r="J350" s="1">
        <v>6664</v>
      </c>
      <c r="K350" s="1">
        <v>0</v>
      </c>
      <c r="O350" s="98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41.4" x14ac:dyDescent="0.3">
      <c r="A351" s="98">
        <v>350</v>
      </c>
      <c r="B351" s="1">
        <v>1</v>
      </c>
      <c r="C351" s="1" t="s">
        <v>475</v>
      </c>
      <c r="D351" s="1" t="s">
        <v>545</v>
      </c>
      <c r="E351" s="1">
        <v>1095</v>
      </c>
      <c r="F351" s="1" t="s">
        <v>59</v>
      </c>
      <c r="G351" s="1">
        <v>1095</v>
      </c>
      <c r="H351" s="1">
        <v>6664</v>
      </c>
      <c r="I351" s="1">
        <v>751.4</v>
      </c>
      <c r="J351" s="1">
        <v>6664</v>
      </c>
      <c r="K351" s="1">
        <v>0</v>
      </c>
      <c r="O351" s="98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41.4" x14ac:dyDescent="0.3">
      <c r="A352" s="98">
        <v>351</v>
      </c>
      <c r="B352" s="1">
        <v>1</v>
      </c>
      <c r="C352" s="1" t="s">
        <v>475</v>
      </c>
      <c r="D352" s="1" t="s">
        <v>545</v>
      </c>
      <c r="E352" s="1">
        <v>1218</v>
      </c>
      <c r="F352" s="1" t="s">
        <v>69</v>
      </c>
      <c r="G352" s="1">
        <v>1218</v>
      </c>
      <c r="H352" s="1">
        <v>6664</v>
      </c>
      <c r="I352" s="1">
        <v>348</v>
      </c>
      <c r="J352" s="1">
        <v>6792</v>
      </c>
      <c r="K352" s="1">
        <v>128</v>
      </c>
      <c r="O352" s="98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41.4" x14ac:dyDescent="0.3">
      <c r="A353" s="98">
        <v>352</v>
      </c>
      <c r="B353" s="1">
        <v>1</v>
      </c>
      <c r="C353" s="1" t="s">
        <v>475</v>
      </c>
      <c r="D353" s="1" t="s">
        <v>545</v>
      </c>
      <c r="E353" s="1">
        <v>2088</v>
      </c>
      <c r="F353" s="1" t="s">
        <v>107</v>
      </c>
      <c r="G353" s="1">
        <v>2088</v>
      </c>
      <c r="H353" s="1">
        <v>6664</v>
      </c>
      <c r="I353" s="1">
        <v>698.3</v>
      </c>
      <c r="J353" s="1">
        <v>6787</v>
      </c>
      <c r="K353" s="1">
        <v>123</v>
      </c>
      <c r="O353" s="98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41.4" x14ac:dyDescent="0.3">
      <c r="A354" s="98">
        <v>353</v>
      </c>
      <c r="B354" s="1">
        <v>1</v>
      </c>
      <c r="C354" s="1" t="s">
        <v>475</v>
      </c>
      <c r="D354" s="1" t="s">
        <v>545</v>
      </c>
      <c r="E354" s="1">
        <v>2124</v>
      </c>
      <c r="F354" s="1" t="s">
        <v>110</v>
      </c>
      <c r="G354" s="1">
        <v>2124</v>
      </c>
      <c r="H354" s="1">
        <v>6664</v>
      </c>
      <c r="I354" s="1">
        <v>1376.9</v>
      </c>
      <c r="J354" s="1">
        <v>6682</v>
      </c>
      <c r="K354" s="1">
        <v>18</v>
      </c>
      <c r="O354" s="98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41.4" x14ac:dyDescent="0.3">
      <c r="A355" s="98">
        <v>354</v>
      </c>
      <c r="B355" s="1">
        <v>1</v>
      </c>
      <c r="C355" s="1" t="s">
        <v>475</v>
      </c>
      <c r="D355" s="1" t="s">
        <v>545</v>
      </c>
      <c r="E355" s="1">
        <v>2457</v>
      </c>
      <c r="F355" s="1" t="s">
        <v>119</v>
      </c>
      <c r="G355" s="1">
        <v>2457</v>
      </c>
      <c r="H355" s="1">
        <v>6664</v>
      </c>
      <c r="I355" s="1">
        <v>459</v>
      </c>
      <c r="J355" s="1">
        <v>6664</v>
      </c>
      <c r="K355" s="1">
        <v>0</v>
      </c>
      <c r="O355" s="98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41.4" x14ac:dyDescent="0.3">
      <c r="A356" s="98">
        <v>355</v>
      </c>
      <c r="B356" s="1">
        <v>1</v>
      </c>
      <c r="C356" s="1" t="s">
        <v>475</v>
      </c>
      <c r="D356" s="1" t="s">
        <v>545</v>
      </c>
      <c r="E356" s="1">
        <v>2556</v>
      </c>
      <c r="F356" s="1" t="s">
        <v>125</v>
      </c>
      <c r="G356" s="1">
        <v>2556</v>
      </c>
      <c r="H356" s="1">
        <v>6664</v>
      </c>
      <c r="I356" s="1">
        <v>376</v>
      </c>
      <c r="J356" s="1">
        <v>6679</v>
      </c>
      <c r="K356" s="1">
        <v>15</v>
      </c>
      <c r="O356" s="98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41.4" x14ac:dyDescent="0.3">
      <c r="A357" s="98">
        <v>356</v>
      </c>
      <c r="B357" s="1">
        <v>1</v>
      </c>
      <c r="C357" s="1" t="s">
        <v>475</v>
      </c>
      <c r="D357" s="1" t="s">
        <v>545</v>
      </c>
      <c r="E357" s="1">
        <v>2846</v>
      </c>
      <c r="F357" s="1" t="s">
        <v>136</v>
      </c>
      <c r="G357" s="1">
        <v>2846</v>
      </c>
      <c r="H357" s="1">
        <v>6664</v>
      </c>
      <c r="I357" s="1">
        <v>300.10000000000002</v>
      </c>
      <c r="J357" s="1">
        <v>6735</v>
      </c>
      <c r="K357" s="1">
        <v>71</v>
      </c>
      <c r="O357" s="98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41.4" x14ac:dyDescent="0.3">
      <c r="A358" s="98">
        <v>357</v>
      </c>
      <c r="B358" s="1">
        <v>1</v>
      </c>
      <c r="C358" s="1" t="s">
        <v>475</v>
      </c>
      <c r="D358" s="1" t="s">
        <v>545</v>
      </c>
      <c r="E358" s="1">
        <v>2862</v>
      </c>
      <c r="F358" s="1" t="s">
        <v>137</v>
      </c>
      <c r="G358" s="1">
        <v>2862</v>
      </c>
      <c r="H358" s="1">
        <v>6664</v>
      </c>
      <c r="I358" s="1">
        <v>637.6</v>
      </c>
      <c r="J358" s="1">
        <v>6711</v>
      </c>
      <c r="K358" s="1">
        <v>47</v>
      </c>
      <c r="O358" s="98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41.4" x14ac:dyDescent="0.3">
      <c r="A359" s="98">
        <v>358</v>
      </c>
      <c r="B359" s="1">
        <v>1</v>
      </c>
      <c r="C359" s="1" t="s">
        <v>475</v>
      </c>
      <c r="D359" s="1" t="s">
        <v>545</v>
      </c>
      <c r="E359" s="1">
        <v>3537</v>
      </c>
      <c r="F359" s="1" t="s">
        <v>160</v>
      </c>
      <c r="G359" s="1">
        <v>3537</v>
      </c>
      <c r="H359" s="1">
        <v>6664</v>
      </c>
      <c r="I359" s="1">
        <v>291</v>
      </c>
      <c r="J359" s="1">
        <v>6664</v>
      </c>
      <c r="K359" s="1">
        <v>0</v>
      </c>
      <c r="O359" s="98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41.4" x14ac:dyDescent="0.3">
      <c r="A360" s="98">
        <v>359</v>
      </c>
      <c r="B360" s="1">
        <v>1</v>
      </c>
      <c r="C360" s="1" t="s">
        <v>475</v>
      </c>
      <c r="D360" s="1" t="s">
        <v>545</v>
      </c>
      <c r="E360" s="1">
        <v>4890</v>
      </c>
      <c r="F360" s="1" t="s">
        <v>226</v>
      </c>
      <c r="G360" s="1">
        <v>4890</v>
      </c>
      <c r="H360" s="1">
        <v>6664</v>
      </c>
      <c r="I360" s="1">
        <v>973.9</v>
      </c>
      <c r="J360" s="1">
        <v>6678</v>
      </c>
      <c r="K360" s="1">
        <v>14</v>
      </c>
      <c r="O360" s="98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41.4" x14ac:dyDescent="0.3">
      <c r="A361" s="98">
        <v>360</v>
      </c>
      <c r="B361" s="1">
        <v>1</v>
      </c>
      <c r="C361" s="1" t="s">
        <v>475</v>
      </c>
      <c r="D361" s="1" t="s">
        <v>545</v>
      </c>
      <c r="E361" s="1">
        <v>5157</v>
      </c>
      <c r="F361" s="1" t="s">
        <v>268</v>
      </c>
      <c r="G361" s="1">
        <v>6099</v>
      </c>
      <c r="H361" s="1">
        <v>6664</v>
      </c>
      <c r="I361" s="1">
        <v>615.4</v>
      </c>
      <c r="J361" s="1">
        <v>6717</v>
      </c>
      <c r="K361" s="1">
        <v>53</v>
      </c>
      <c r="O361" s="98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41.4" x14ac:dyDescent="0.3">
      <c r="A362" s="98">
        <v>361</v>
      </c>
      <c r="B362" s="1">
        <v>1</v>
      </c>
      <c r="C362" s="1" t="s">
        <v>475</v>
      </c>
      <c r="D362" s="1" t="s">
        <v>545</v>
      </c>
      <c r="E362" s="1">
        <v>5283</v>
      </c>
      <c r="F362" s="1" t="s">
        <v>240</v>
      </c>
      <c r="G362" s="1">
        <v>5283</v>
      </c>
      <c r="H362" s="1">
        <v>6664</v>
      </c>
      <c r="I362" s="1">
        <v>695.2</v>
      </c>
      <c r="J362" s="1">
        <v>6799</v>
      </c>
      <c r="K362" s="1">
        <v>135</v>
      </c>
      <c r="O362" s="98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41.4" x14ac:dyDescent="0.3">
      <c r="A363" s="98">
        <v>362</v>
      </c>
      <c r="B363" s="1">
        <v>1</v>
      </c>
      <c r="C363" s="1" t="s">
        <v>475</v>
      </c>
      <c r="D363" s="1" t="s">
        <v>545</v>
      </c>
      <c r="E363" s="1">
        <v>5607</v>
      </c>
      <c r="F363" s="1" t="s">
        <v>248</v>
      </c>
      <c r="G363" s="1">
        <v>5607</v>
      </c>
      <c r="H363" s="1">
        <v>6664</v>
      </c>
      <c r="I363" s="1">
        <v>785.2</v>
      </c>
      <c r="J363" s="1">
        <v>6705</v>
      </c>
      <c r="K363" s="1">
        <v>41</v>
      </c>
      <c r="O363" s="98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41.4" x14ac:dyDescent="0.3">
      <c r="A364" s="98">
        <v>363</v>
      </c>
      <c r="B364" s="1">
        <v>1</v>
      </c>
      <c r="C364" s="1" t="s">
        <v>475</v>
      </c>
      <c r="D364" s="1" t="s">
        <v>545</v>
      </c>
      <c r="E364" s="1">
        <v>5724</v>
      </c>
      <c r="F364" s="1" t="s">
        <v>251</v>
      </c>
      <c r="G364" s="1">
        <v>5724</v>
      </c>
      <c r="H364" s="1">
        <v>6664</v>
      </c>
      <c r="I364" s="1">
        <v>229</v>
      </c>
      <c r="J364" s="1">
        <v>6678</v>
      </c>
      <c r="K364" s="1">
        <v>14</v>
      </c>
      <c r="O364" s="98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41.4" x14ac:dyDescent="0.3">
      <c r="A365" s="98">
        <v>364</v>
      </c>
      <c r="B365" s="1">
        <v>1</v>
      </c>
      <c r="C365" s="1" t="s">
        <v>475</v>
      </c>
      <c r="D365" s="1" t="s">
        <v>545</v>
      </c>
      <c r="E365" s="1">
        <v>5949</v>
      </c>
      <c r="F365" s="1" t="s">
        <v>257</v>
      </c>
      <c r="G365" s="1">
        <v>5949</v>
      </c>
      <c r="H365" s="1">
        <v>6664</v>
      </c>
      <c r="I365" s="1">
        <v>1048</v>
      </c>
      <c r="J365" s="1">
        <v>6664</v>
      </c>
      <c r="K365" s="1">
        <v>0</v>
      </c>
      <c r="O365" s="98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41.4" x14ac:dyDescent="0.3">
      <c r="A366" s="98">
        <v>365</v>
      </c>
      <c r="B366" s="1">
        <v>1</v>
      </c>
      <c r="C366" s="1" t="s">
        <v>475</v>
      </c>
      <c r="D366" s="1" t="s">
        <v>545</v>
      </c>
      <c r="E366" s="1">
        <v>5994</v>
      </c>
      <c r="F366" s="1" t="s">
        <v>259</v>
      </c>
      <c r="G366" s="1">
        <v>5994</v>
      </c>
      <c r="H366" s="1">
        <v>6664</v>
      </c>
      <c r="I366" s="1">
        <v>765.6</v>
      </c>
      <c r="J366" s="1">
        <v>6694</v>
      </c>
      <c r="K366" s="1">
        <v>30</v>
      </c>
      <c r="O366" s="98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41.4" x14ac:dyDescent="0.3">
      <c r="A367" s="98">
        <v>366</v>
      </c>
      <c r="B367" s="1">
        <v>1</v>
      </c>
      <c r="C367" s="1" t="s">
        <v>475</v>
      </c>
      <c r="D367" s="1" t="s">
        <v>545</v>
      </c>
      <c r="E367" s="1">
        <v>6048</v>
      </c>
      <c r="F367" s="1" t="s">
        <v>263</v>
      </c>
      <c r="G367" s="1">
        <v>6035</v>
      </c>
      <c r="H367" s="1">
        <v>6664</v>
      </c>
      <c r="I367" s="1">
        <v>473</v>
      </c>
      <c r="J367" s="1">
        <v>6679</v>
      </c>
      <c r="K367" s="1">
        <v>15</v>
      </c>
      <c r="O367" s="98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41.4" x14ac:dyDescent="0.3">
      <c r="A368" s="98">
        <v>367</v>
      </c>
      <c r="B368" s="1">
        <v>1</v>
      </c>
      <c r="C368" s="1" t="s">
        <v>475</v>
      </c>
      <c r="D368" s="1" t="s">
        <v>545</v>
      </c>
      <c r="E368" s="1">
        <v>6102</v>
      </c>
      <c r="F368" s="1" t="s">
        <v>275</v>
      </c>
      <c r="G368" s="1">
        <v>6102</v>
      </c>
      <c r="H368" s="1">
        <v>6664</v>
      </c>
      <c r="I368" s="1">
        <v>1848.2</v>
      </c>
      <c r="J368" s="1">
        <v>6664</v>
      </c>
      <c r="K368" s="1">
        <v>0</v>
      </c>
      <c r="O368" s="98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41.4" x14ac:dyDescent="0.3">
      <c r="A369" s="98">
        <v>368</v>
      </c>
      <c r="B369" s="1">
        <v>1</v>
      </c>
      <c r="C369" s="1" t="s">
        <v>475</v>
      </c>
      <c r="D369" s="1" t="s">
        <v>545</v>
      </c>
      <c r="E369" s="1">
        <v>6120</v>
      </c>
      <c r="F369" s="1" t="s">
        <v>276</v>
      </c>
      <c r="G369" s="1">
        <v>6120</v>
      </c>
      <c r="H369" s="1">
        <v>6664</v>
      </c>
      <c r="I369" s="1">
        <v>1163.0999999999999</v>
      </c>
      <c r="J369" s="1">
        <v>6664</v>
      </c>
      <c r="K369" s="1">
        <v>0</v>
      </c>
      <c r="O369" s="98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41.4" x14ac:dyDescent="0.3">
      <c r="A370" s="98">
        <v>369</v>
      </c>
      <c r="B370" s="1">
        <v>1</v>
      </c>
      <c r="C370" s="1" t="s">
        <v>475</v>
      </c>
      <c r="D370" s="1" t="s">
        <v>545</v>
      </c>
      <c r="E370" s="1">
        <v>6921</v>
      </c>
      <c r="F370" s="1" t="s">
        <v>310</v>
      </c>
      <c r="G370" s="1">
        <v>6921</v>
      </c>
      <c r="H370" s="1">
        <v>6664</v>
      </c>
      <c r="I370" s="1">
        <v>317.89999999999998</v>
      </c>
      <c r="J370" s="1">
        <v>6716</v>
      </c>
      <c r="K370" s="1">
        <v>52</v>
      </c>
      <c r="O370" s="98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41.4" x14ac:dyDescent="0.3">
      <c r="A371" s="98">
        <v>370</v>
      </c>
      <c r="B371" s="1">
        <v>1</v>
      </c>
      <c r="C371" s="1" t="s">
        <v>475</v>
      </c>
      <c r="D371" s="1" t="s">
        <v>545</v>
      </c>
      <c r="E371" s="1">
        <v>6983</v>
      </c>
      <c r="F371" s="1" t="s">
        <v>321</v>
      </c>
      <c r="G371" s="1">
        <v>6983</v>
      </c>
      <c r="H371" s="1">
        <v>6664</v>
      </c>
      <c r="I371" s="1">
        <v>929</v>
      </c>
      <c r="J371" s="1">
        <v>6664</v>
      </c>
      <c r="K371" s="1">
        <v>0</v>
      </c>
      <c r="O371" s="98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.6" x14ac:dyDescent="0.3">
      <c r="A372" s="98">
        <v>371</v>
      </c>
      <c r="B372" s="1">
        <v>38</v>
      </c>
      <c r="C372" s="1" t="s">
        <v>476</v>
      </c>
      <c r="D372" s="1" t="s">
        <v>509</v>
      </c>
      <c r="E372" s="1">
        <v>576</v>
      </c>
      <c r="F372" s="1" t="s">
        <v>32</v>
      </c>
      <c r="G372" s="1">
        <v>576</v>
      </c>
      <c r="H372" s="1">
        <v>6664</v>
      </c>
      <c r="I372" s="1">
        <v>531.4</v>
      </c>
      <c r="J372" s="1">
        <v>6668</v>
      </c>
      <c r="K372" s="1">
        <v>4</v>
      </c>
      <c r="O372" s="98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.6" x14ac:dyDescent="0.3">
      <c r="A373" s="98">
        <v>372</v>
      </c>
      <c r="B373" s="1">
        <v>38</v>
      </c>
      <c r="C373" s="1" t="s">
        <v>476</v>
      </c>
      <c r="D373" s="1" t="s">
        <v>509</v>
      </c>
      <c r="E373" s="1">
        <v>609</v>
      </c>
      <c r="F373" s="1" t="s">
        <v>36</v>
      </c>
      <c r="G373" s="1">
        <v>609</v>
      </c>
      <c r="H373" s="1">
        <v>6664</v>
      </c>
      <c r="I373" s="1">
        <v>1514.8</v>
      </c>
      <c r="J373" s="1">
        <v>6729</v>
      </c>
      <c r="K373" s="1">
        <v>65</v>
      </c>
      <c r="O373" s="98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55.2" x14ac:dyDescent="0.3">
      <c r="A374" s="98">
        <v>373</v>
      </c>
      <c r="B374" s="1">
        <v>38</v>
      </c>
      <c r="C374" s="1" t="s">
        <v>476</v>
      </c>
      <c r="D374" s="1" t="s">
        <v>509</v>
      </c>
      <c r="E374" s="1">
        <v>846</v>
      </c>
      <c r="F374" s="1" t="s">
        <v>42</v>
      </c>
      <c r="G374" s="1">
        <v>846</v>
      </c>
      <c r="H374" s="1">
        <v>6664</v>
      </c>
      <c r="I374" s="1">
        <v>527.1</v>
      </c>
      <c r="J374" s="1">
        <v>6679</v>
      </c>
      <c r="K374" s="1">
        <v>15</v>
      </c>
      <c r="O374" s="98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41.4" x14ac:dyDescent="0.3">
      <c r="A375" s="98">
        <v>374</v>
      </c>
      <c r="B375" s="1">
        <v>38</v>
      </c>
      <c r="C375" s="1" t="s">
        <v>476</v>
      </c>
      <c r="D375" s="1" t="s">
        <v>509</v>
      </c>
      <c r="E375" s="1">
        <v>1062</v>
      </c>
      <c r="F375" s="1" t="s">
        <v>53</v>
      </c>
      <c r="G375" s="1">
        <v>1062</v>
      </c>
      <c r="H375" s="1">
        <v>6664</v>
      </c>
      <c r="I375" s="1">
        <v>1364.1</v>
      </c>
      <c r="J375" s="1">
        <v>6664</v>
      </c>
      <c r="K375" s="1">
        <v>0</v>
      </c>
      <c r="O375" s="98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41.4" x14ac:dyDescent="0.3">
      <c r="A376" s="98">
        <v>375</v>
      </c>
      <c r="B376" s="1">
        <v>38</v>
      </c>
      <c r="C376" s="1" t="s">
        <v>476</v>
      </c>
      <c r="D376" s="1" t="s">
        <v>509</v>
      </c>
      <c r="E376" s="1">
        <v>1221</v>
      </c>
      <c r="F376" s="1" t="s">
        <v>71</v>
      </c>
      <c r="G376" s="1">
        <v>1221</v>
      </c>
      <c r="H376" s="1">
        <v>6664</v>
      </c>
      <c r="I376" s="1">
        <v>2004.7</v>
      </c>
      <c r="J376" s="1">
        <v>6700</v>
      </c>
      <c r="K376" s="1">
        <v>36</v>
      </c>
      <c r="O376" s="98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.6" x14ac:dyDescent="0.3">
      <c r="A377" s="98">
        <v>376</v>
      </c>
      <c r="B377" s="1">
        <v>38</v>
      </c>
      <c r="C377" s="1" t="s">
        <v>476</v>
      </c>
      <c r="D377" s="1" t="s">
        <v>509</v>
      </c>
      <c r="E377" s="1">
        <v>1337</v>
      </c>
      <c r="F377" s="1" t="s">
        <v>75</v>
      </c>
      <c r="G377" s="1">
        <v>1337</v>
      </c>
      <c r="H377" s="1">
        <v>6664</v>
      </c>
      <c r="I377" s="1">
        <v>5086.6000000000004</v>
      </c>
      <c r="J377" s="1">
        <v>6664</v>
      </c>
      <c r="K377" s="1">
        <v>0</v>
      </c>
      <c r="O377" s="98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.6" x14ac:dyDescent="0.3">
      <c r="A378" s="98">
        <v>377</v>
      </c>
      <c r="B378" s="1">
        <v>38</v>
      </c>
      <c r="C378" s="1" t="s">
        <v>476</v>
      </c>
      <c r="D378" s="1" t="s">
        <v>509</v>
      </c>
      <c r="E378" s="1">
        <v>1935</v>
      </c>
      <c r="F378" s="1" t="s">
        <v>293</v>
      </c>
      <c r="G378" s="1">
        <v>6536</v>
      </c>
      <c r="H378" s="1">
        <v>6664</v>
      </c>
      <c r="I378" s="1">
        <v>1102.4000000000001</v>
      </c>
      <c r="J378" s="1">
        <v>6746</v>
      </c>
      <c r="K378" s="1">
        <v>82</v>
      </c>
      <c r="O378" s="98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.6" x14ac:dyDescent="0.3">
      <c r="A379" s="98">
        <v>378</v>
      </c>
      <c r="B379" s="1">
        <v>38</v>
      </c>
      <c r="C379" s="1" t="s">
        <v>476</v>
      </c>
      <c r="D379" s="1" t="s">
        <v>509</v>
      </c>
      <c r="E379" s="1">
        <v>2097</v>
      </c>
      <c r="F379" s="1" t="s">
        <v>108</v>
      </c>
      <c r="G379" s="1">
        <v>2097</v>
      </c>
      <c r="H379" s="1">
        <v>6664</v>
      </c>
      <c r="I379" s="1">
        <v>457.8</v>
      </c>
      <c r="J379" s="1">
        <v>6737</v>
      </c>
      <c r="K379" s="1">
        <v>73</v>
      </c>
      <c r="O379" s="98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41.4" x14ac:dyDescent="0.3">
      <c r="A380" s="98">
        <v>379</v>
      </c>
      <c r="B380" s="1">
        <v>38</v>
      </c>
      <c r="C380" s="1" t="s">
        <v>476</v>
      </c>
      <c r="D380" s="1" t="s">
        <v>509</v>
      </c>
      <c r="E380" s="1">
        <v>2709</v>
      </c>
      <c r="F380" s="1" t="s">
        <v>127</v>
      </c>
      <c r="G380" s="1">
        <v>2709</v>
      </c>
      <c r="H380" s="1">
        <v>6664</v>
      </c>
      <c r="I380" s="1">
        <v>1614.5</v>
      </c>
      <c r="J380" s="1">
        <v>6687</v>
      </c>
      <c r="K380" s="1">
        <v>23</v>
      </c>
      <c r="O380" s="98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.6" x14ac:dyDescent="0.3">
      <c r="A381" s="98">
        <v>380</v>
      </c>
      <c r="B381" s="1">
        <v>38</v>
      </c>
      <c r="C381" s="1" t="s">
        <v>476</v>
      </c>
      <c r="D381" s="1" t="s">
        <v>509</v>
      </c>
      <c r="E381" s="1">
        <v>2766</v>
      </c>
      <c r="F381" s="1" t="s">
        <v>131</v>
      </c>
      <c r="G381" s="1">
        <v>2766</v>
      </c>
      <c r="H381" s="1">
        <v>6664</v>
      </c>
      <c r="I381" s="1">
        <v>330.7</v>
      </c>
      <c r="J381" s="1">
        <v>6764</v>
      </c>
      <c r="K381" s="1">
        <v>100</v>
      </c>
      <c r="O381" s="98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.6" x14ac:dyDescent="0.3">
      <c r="A382" s="98">
        <v>381</v>
      </c>
      <c r="B382" s="1">
        <v>38</v>
      </c>
      <c r="C382" s="1" t="s">
        <v>476</v>
      </c>
      <c r="D382" s="1" t="s">
        <v>509</v>
      </c>
      <c r="E382" s="1">
        <v>3154</v>
      </c>
      <c r="F382" s="1" t="s">
        <v>150</v>
      </c>
      <c r="G382" s="1">
        <v>3154</v>
      </c>
      <c r="H382" s="1">
        <v>6664</v>
      </c>
      <c r="I382" s="1">
        <v>540.70000000000005</v>
      </c>
      <c r="J382" s="1">
        <v>6664</v>
      </c>
      <c r="K382" s="1">
        <v>0</v>
      </c>
      <c r="O382" s="98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.6" x14ac:dyDescent="0.3">
      <c r="A383" s="98">
        <v>382</v>
      </c>
      <c r="B383" s="1">
        <v>38</v>
      </c>
      <c r="C383" s="1" t="s">
        <v>476</v>
      </c>
      <c r="D383" s="1" t="s">
        <v>509</v>
      </c>
      <c r="E383" s="1">
        <v>3582</v>
      </c>
      <c r="F383" s="1" t="s">
        <v>99</v>
      </c>
      <c r="G383" s="1">
        <v>1968</v>
      </c>
      <c r="H383" s="1">
        <v>6664</v>
      </c>
      <c r="I383" s="1">
        <v>554.29999999999995</v>
      </c>
      <c r="J383" s="1">
        <v>6748</v>
      </c>
      <c r="K383" s="1">
        <v>84</v>
      </c>
      <c r="O383" s="98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.6" x14ac:dyDescent="0.3">
      <c r="A384" s="98">
        <v>383</v>
      </c>
      <c r="B384" s="1">
        <v>38</v>
      </c>
      <c r="C384" s="1" t="s">
        <v>476</v>
      </c>
      <c r="D384" s="1" t="s">
        <v>509</v>
      </c>
      <c r="E384" s="1">
        <v>3906</v>
      </c>
      <c r="F384" s="1" t="s">
        <v>171</v>
      </c>
      <c r="G384" s="1">
        <v>3906</v>
      </c>
      <c r="H384" s="1">
        <v>6664</v>
      </c>
      <c r="I384" s="1">
        <v>452.4</v>
      </c>
      <c r="J384" s="1">
        <v>6664</v>
      </c>
      <c r="K384" s="1">
        <v>0</v>
      </c>
      <c r="O384" s="98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.6" x14ac:dyDescent="0.3">
      <c r="A385" s="98">
        <v>384</v>
      </c>
      <c r="B385" s="1">
        <v>38</v>
      </c>
      <c r="C385" s="1" t="s">
        <v>476</v>
      </c>
      <c r="D385" s="1" t="s">
        <v>509</v>
      </c>
      <c r="E385" s="1">
        <v>4271</v>
      </c>
      <c r="F385" s="1" t="s">
        <v>186</v>
      </c>
      <c r="G385" s="1">
        <v>4271</v>
      </c>
      <c r="H385" s="1">
        <v>6664</v>
      </c>
      <c r="I385" s="1">
        <v>1258.4000000000001</v>
      </c>
      <c r="J385" s="1">
        <v>6688</v>
      </c>
      <c r="K385" s="1">
        <v>24</v>
      </c>
      <c r="O385" s="98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.6" x14ac:dyDescent="0.3">
      <c r="A386" s="98">
        <v>385</v>
      </c>
      <c r="B386" s="1">
        <v>38</v>
      </c>
      <c r="C386" s="1" t="s">
        <v>476</v>
      </c>
      <c r="D386" s="1" t="s">
        <v>509</v>
      </c>
      <c r="E386" s="1">
        <v>4437</v>
      </c>
      <c r="F386" s="1" t="s">
        <v>189</v>
      </c>
      <c r="G386" s="1">
        <v>4437</v>
      </c>
      <c r="H386" s="1">
        <v>6664</v>
      </c>
      <c r="I386" s="1">
        <v>526.20000000000005</v>
      </c>
      <c r="J386" s="1">
        <v>6664</v>
      </c>
      <c r="K386" s="1">
        <v>0</v>
      </c>
      <c r="O386" s="98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41.4" x14ac:dyDescent="0.3">
      <c r="A387" s="98">
        <v>386</v>
      </c>
      <c r="B387" s="1">
        <v>38</v>
      </c>
      <c r="C387" s="1" t="s">
        <v>476</v>
      </c>
      <c r="D387" s="1" t="s">
        <v>509</v>
      </c>
      <c r="E387" s="1">
        <v>4776</v>
      </c>
      <c r="F387" s="1" t="s">
        <v>213</v>
      </c>
      <c r="G387" s="1">
        <v>4776</v>
      </c>
      <c r="H387" s="1">
        <v>6664</v>
      </c>
      <c r="I387" s="1">
        <v>509.5</v>
      </c>
      <c r="J387" s="1">
        <v>6831</v>
      </c>
      <c r="K387" s="1">
        <v>167</v>
      </c>
      <c r="O387" s="98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.6" x14ac:dyDescent="0.3">
      <c r="A388" s="98">
        <v>387</v>
      </c>
      <c r="B388" s="1">
        <v>38</v>
      </c>
      <c r="C388" s="1" t="s">
        <v>476</v>
      </c>
      <c r="D388" s="1" t="s">
        <v>509</v>
      </c>
      <c r="E388" s="1">
        <v>4777</v>
      </c>
      <c r="F388" s="1" t="s">
        <v>212</v>
      </c>
      <c r="G388" s="1">
        <v>4777</v>
      </c>
      <c r="H388" s="1">
        <v>6664</v>
      </c>
      <c r="I388" s="1">
        <v>641.20000000000005</v>
      </c>
      <c r="J388" s="1">
        <v>6713</v>
      </c>
      <c r="K388" s="1">
        <v>49</v>
      </c>
      <c r="O388" s="98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41.4" x14ac:dyDescent="0.3">
      <c r="A389" s="98">
        <v>388</v>
      </c>
      <c r="B389" s="1">
        <v>38</v>
      </c>
      <c r="C389" s="1" t="s">
        <v>476</v>
      </c>
      <c r="D389" s="1" t="s">
        <v>509</v>
      </c>
      <c r="E389" s="1">
        <v>6098</v>
      </c>
      <c r="F389" s="1" t="s">
        <v>270</v>
      </c>
      <c r="G389" s="1">
        <v>6098</v>
      </c>
      <c r="H389" s="1">
        <v>6664</v>
      </c>
      <c r="I389" s="1">
        <v>1565</v>
      </c>
      <c r="J389" s="1">
        <v>6684</v>
      </c>
      <c r="K389" s="1">
        <v>20</v>
      </c>
      <c r="O389" s="98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.6" x14ac:dyDescent="0.3">
      <c r="A390" s="98">
        <v>389</v>
      </c>
      <c r="B390" s="1">
        <v>38</v>
      </c>
      <c r="C390" s="1" t="s">
        <v>476</v>
      </c>
      <c r="D390" s="1" t="s">
        <v>509</v>
      </c>
      <c r="E390" s="1">
        <v>6462</v>
      </c>
      <c r="F390" s="1" t="s">
        <v>287</v>
      </c>
      <c r="G390" s="1">
        <v>6462</v>
      </c>
      <c r="H390" s="1">
        <v>6664</v>
      </c>
      <c r="I390" s="1">
        <v>283</v>
      </c>
      <c r="J390" s="1">
        <v>6664</v>
      </c>
      <c r="K390" s="1">
        <v>0</v>
      </c>
      <c r="O390" s="98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41.4" x14ac:dyDescent="0.3">
      <c r="A391" s="98">
        <v>390</v>
      </c>
      <c r="B391" s="1">
        <v>38</v>
      </c>
      <c r="C391" s="1" t="s">
        <v>476</v>
      </c>
      <c r="D391" s="1" t="s">
        <v>509</v>
      </c>
      <c r="E391" s="1">
        <v>6660</v>
      </c>
      <c r="F391" s="1" t="s">
        <v>300</v>
      </c>
      <c r="G391" s="1">
        <v>6660</v>
      </c>
      <c r="H391" s="1">
        <v>6664</v>
      </c>
      <c r="I391" s="1">
        <v>1534.5</v>
      </c>
      <c r="J391" s="1">
        <v>6664</v>
      </c>
      <c r="K391" s="1">
        <v>0</v>
      </c>
      <c r="O391" s="98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.6" x14ac:dyDescent="0.3">
      <c r="A392" s="98">
        <v>391</v>
      </c>
      <c r="B392" s="1">
        <v>38</v>
      </c>
      <c r="C392" s="1" t="s">
        <v>476</v>
      </c>
      <c r="D392" s="1" t="s">
        <v>509</v>
      </c>
      <c r="E392" s="1">
        <v>7029</v>
      </c>
      <c r="F392" s="1" t="s">
        <v>328</v>
      </c>
      <c r="G392" s="1">
        <v>7029</v>
      </c>
      <c r="H392" s="1">
        <v>6664</v>
      </c>
      <c r="I392" s="1">
        <v>1127.5999999999999</v>
      </c>
      <c r="J392" s="1">
        <v>6680</v>
      </c>
      <c r="K392" s="1">
        <v>16</v>
      </c>
      <c r="O392" s="98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55.2" x14ac:dyDescent="0.3">
      <c r="A393" s="98">
        <v>392</v>
      </c>
      <c r="B393" s="1">
        <v>39</v>
      </c>
      <c r="C393" s="1" t="s">
        <v>477</v>
      </c>
      <c r="D393" s="1" t="s">
        <v>508</v>
      </c>
      <c r="E393" s="1">
        <v>657</v>
      </c>
      <c r="F393" s="1" t="s">
        <v>502</v>
      </c>
      <c r="G393" s="1">
        <v>657</v>
      </c>
      <c r="H393" s="1">
        <v>6664</v>
      </c>
      <c r="I393" s="1">
        <v>886.9</v>
      </c>
      <c r="J393" s="1">
        <v>6664</v>
      </c>
      <c r="K393" s="1">
        <v>0</v>
      </c>
      <c r="O393" s="98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41.4" x14ac:dyDescent="0.3">
      <c r="A394" s="98">
        <v>393</v>
      </c>
      <c r="B394" s="1">
        <v>39</v>
      </c>
      <c r="C394" s="1" t="s">
        <v>477</v>
      </c>
      <c r="D394" s="1" t="s">
        <v>508</v>
      </c>
      <c r="E394" s="1">
        <v>1221</v>
      </c>
      <c r="F394" s="1" t="s">
        <v>71</v>
      </c>
      <c r="G394" s="1">
        <v>1221</v>
      </c>
      <c r="H394" s="1">
        <v>6664</v>
      </c>
      <c r="I394" s="1">
        <v>2004.7</v>
      </c>
      <c r="J394" s="1">
        <v>6700</v>
      </c>
      <c r="K394" s="1">
        <v>36</v>
      </c>
      <c r="O394" s="98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.6" x14ac:dyDescent="0.3">
      <c r="A395" s="98">
        <v>394</v>
      </c>
      <c r="B395" s="1">
        <v>39</v>
      </c>
      <c r="C395" s="1" t="s">
        <v>477</v>
      </c>
      <c r="D395" s="1" t="s">
        <v>508</v>
      </c>
      <c r="E395" s="1">
        <v>1337</v>
      </c>
      <c r="F395" s="1" t="s">
        <v>75</v>
      </c>
      <c r="G395" s="1">
        <v>1337</v>
      </c>
      <c r="H395" s="1">
        <v>6664</v>
      </c>
      <c r="I395" s="1">
        <v>5086.6000000000004</v>
      </c>
      <c r="J395" s="1">
        <v>6664</v>
      </c>
      <c r="K395" s="1">
        <v>0</v>
      </c>
      <c r="O395" s="98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.6" x14ac:dyDescent="0.3">
      <c r="A396" s="98">
        <v>395</v>
      </c>
      <c r="B396" s="1">
        <v>39</v>
      </c>
      <c r="C396" s="1" t="s">
        <v>477</v>
      </c>
      <c r="D396" s="1" t="s">
        <v>508</v>
      </c>
      <c r="E396" s="1">
        <v>2097</v>
      </c>
      <c r="F396" s="1" t="s">
        <v>108</v>
      </c>
      <c r="G396" s="1">
        <v>2097</v>
      </c>
      <c r="H396" s="1">
        <v>6664</v>
      </c>
      <c r="I396" s="1">
        <v>457.8</v>
      </c>
      <c r="J396" s="1">
        <v>6737</v>
      </c>
      <c r="K396" s="1">
        <v>73</v>
      </c>
      <c r="O396" s="98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.6" x14ac:dyDescent="0.3">
      <c r="A397" s="98">
        <v>396</v>
      </c>
      <c r="B397" s="1">
        <v>39</v>
      </c>
      <c r="C397" s="1" t="s">
        <v>477</v>
      </c>
      <c r="D397" s="1" t="s">
        <v>508</v>
      </c>
      <c r="E397" s="1">
        <v>2169</v>
      </c>
      <c r="F397" s="1" t="s">
        <v>111</v>
      </c>
      <c r="G397" s="1">
        <v>2169</v>
      </c>
      <c r="H397" s="1">
        <v>6664</v>
      </c>
      <c r="I397" s="1">
        <v>1636.6</v>
      </c>
      <c r="J397" s="1">
        <v>6664</v>
      </c>
      <c r="K397" s="1">
        <v>0</v>
      </c>
      <c r="O397" s="98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.6" x14ac:dyDescent="0.3">
      <c r="A398" s="98">
        <v>397</v>
      </c>
      <c r="B398" s="1">
        <v>39</v>
      </c>
      <c r="C398" s="1" t="s">
        <v>477</v>
      </c>
      <c r="D398" s="1" t="s">
        <v>508</v>
      </c>
      <c r="E398" s="1">
        <v>2977</v>
      </c>
      <c r="F398" s="1" t="s">
        <v>138</v>
      </c>
      <c r="G398" s="1">
        <v>2977</v>
      </c>
      <c r="H398" s="1">
        <v>6664</v>
      </c>
      <c r="I398" s="1">
        <v>629.29999999999995</v>
      </c>
      <c r="J398" s="1">
        <v>6664</v>
      </c>
      <c r="K398" s="1">
        <v>0</v>
      </c>
      <c r="O398" s="98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.6" x14ac:dyDescent="0.3">
      <c r="A399" s="98">
        <v>398</v>
      </c>
      <c r="B399" s="1">
        <v>39</v>
      </c>
      <c r="C399" s="1" t="s">
        <v>477</v>
      </c>
      <c r="D399" s="1" t="s">
        <v>508</v>
      </c>
      <c r="E399" s="1">
        <v>3141</v>
      </c>
      <c r="F399" s="1" t="s">
        <v>148</v>
      </c>
      <c r="G399" s="1">
        <v>3141</v>
      </c>
      <c r="H399" s="1">
        <v>6664</v>
      </c>
      <c r="I399" s="1">
        <v>13981.6</v>
      </c>
      <c r="J399" s="1">
        <v>6681</v>
      </c>
      <c r="K399" s="1">
        <v>17</v>
      </c>
      <c r="O399" s="98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.6" x14ac:dyDescent="0.3">
      <c r="A400" s="98">
        <v>399</v>
      </c>
      <c r="B400" s="1">
        <v>39</v>
      </c>
      <c r="C400" s="1" t="s">
        <v>477</v>
      </c>
      <c r="D400" s="1" t="s">
        <v>508</v>
      </c>
      <c r="E400" s="1">
        <v>3330</v>
      </c>
      <c r="F400" s="1" t="s">
        <v>155</v>
      </c>
      <c r="G400" s="1">
        <v>3330</v>
      </c>
      <c r="H400" s="1">
        <v>6664</v>
      </c>
      <c r="I400" s="1">
        <v>349</v>
      </c>
      <c r="J400" s="1">
        <v>6708</v>
      </c>
      <c r="K400" s="1">
        <v>44</v>
      </c>
      <c r="O400" s="98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.6" x14ac:dyDescent="0.3">
      <c r="A401" s="98">
        <v>400</v>
      </c>
      <c r="B401" s="1">
        <v>39</v>
      </c>
      <c r="C401" s="1" t="s">
        <v>477</v>
      </c>
      <c r="D401" s="1" t="s">
        <v>508</v>
      </c>
      <c r="E401" s="1">
        <v>3816</v>
      </c>
      <c r="F401" s="1" t="s">
        <v>168</v>
      </c>
      <c r="G401" s="1">
        <v>3816</v>
      </c>
      <c r="H401" s="1">
        <v>6664</v>
      </c>
      <c r="I401" s="1">
        <v>359.5</v>
      </c>
      <c r="J401" s="1">
        <v>6664</v>
      </c>
      <c r="K401" s="1">
        <v>0</v>
      </c>
      <c r="O401" s="98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.6" x14ac:dyDescent="0.3">
      <c r="A402" s="98">
        <v>401</v>
      </c>
      <c r="B402" s="1">
        <v>39</v>
      </c>
      <c r="C402" s="1" t="s">
        <v>477</v>
      </c>
      <c r="D402" s="1" t="s">
        <v>508</v>
      </c>
      <c r="E402" s="1">
        <v>4271</v>
      </c>
      <c r="F402" s="1" t="s">
        <v>186</v>
      </c>
      <c r="G402" s="1">
        <v>4271</v>
      </c>
      <c r="H402" s="1">
        <v>6664</v>
      </c>
      <c r="I402" s="1">
        <v>1258.4000000000001</v>
      </c>
      <c r="J402" s="1">
        <v>6688</v>
      </c>
      <c r="K402" s="1">
        <v>24</v>
      </c>
      <c r="O402" s="98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.6" x14ac:dyDescent="0.3">
      <c r="A403" s="98">
        <v>402</v>
      </c>
      <c r="B403" s="1">
        <v>39</v>
      </c>
      <c r="C403" s="1" t="s">
        <v>477</v>
      </c>
      <c r="D403" s="1" t="s">
        <v>508</v>
      </c>
      <c r="E403" s="1">
        <v>5163</v>
      </c>
      <c r="F403" s="1" t="s">
        <v>235</v>
      </c>
      <c r="G403" s="1">
        <v>5163</v>
      </c>
      <c r="H403" s="1">
        <v>6664</v>
      </c>
      <c r="I403" s="1">
        <v>615.5</v>
      </c>
      <c r="J403" s="1">
        <v>6664</v>
      </c>
      <c r="K403" s="1">
        <v>0</v>
      </c>
      <c r="O403" s="98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.6" x14ac:dyDescent="0.3">
      <c r="A404" s="98">
        <v>403</v>
      </c>
      <c r="B404" s="1">
        <v>39</v>
      </c>
      <c r="C404" s="1" t="s">
        <v>477</v>
      </c>
      <c r="D404" s="1" t="s">
        <v>508</v>
      </c>
      <c r="E404" s="1">
        <v>6012</v>
      </c>
      <c r="F404" s="1" t="s">
        <v>261</v>
      </c>
      <c r="G404" s="1">
        <v>6012</v>
      </c>
      <c r="H404" s="1">
        <v>6664</v>
      </c>
      <c r="I404" s="1">
        <v>537.1</v>
      </c>
      <c r="J404" s="1">
        <v>6672</v>
      </c>
      <c r="K404" s="1">
        <v>8</v>
      </c>
      <c r="O404" s="98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.6" x14ac:dyDescent="0.3">
      <c r="A405" s="98">
        <v>404</v>
      </c>
      <c r="B405" s="1">
        <v>39</v>
      </c>
      <c r="C405" s="1" t="s">
        <v>477</v>
      </c>
      <c r="D405" s="1" t="s">
        <v>508</v>
      </c>
      <c r="E405" s="1">
        <v>6093</v>
      </c>
      <c r="F405" s="1" t="s">
        <v>265</v>
      </c>
      <c r="G405" s="1">
        <v>6093</v>
      </c>
      <c r="H405" s="1">
        <v>6664</v>
      </c>
      <c r="I405" s="1">
        <v>1328.6</v>
      </c>
      <c r="J405" s="1">
        <v>6664</v>
      </c>
      <c r="K405" s="1">
        <v>0</v>
      </c>
      <c r="O405" s="98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.6" x14ac:dyDescent="0.3">
      <c r="A406" s="98">
        <v>405</v>
      </c>
      <c r="B406" s="1">
        <v>39</v>
      </c>
      <c r="C406" s="1" t="s">
        <v>477</v>
      </c>
      <c r="D406" s="1" t="s">
        <v>508</v>
      </c>
      <c r="E406" s="1">
        <v>6462</v>
      </c>
      <c r="F406" s="1" t="s">
        <v>287</v>
      </c>
      <c r="G406" s="1">
        <v>6462</v>
      </c>
      <c r="H406" s="1">
        <v>6664</v>
      </c>
      <c r="I406" s="1">
        <v>283</v>
      </c>
      <c r="J406" s="1">
        <v>6664</v>
      </c>
      <c r="K406" s="1">
        <v>0</v>
      </c>
      <c r="O406" s="98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.6" x14ac:dyDescent="0.3">
      <c r="A407" s="98">
        <v>406</v>
      </c>
      <c r="B407" s="1">
        <v>39</v>
      </c>
      <c r="C407" s="1" t="s">
        <v>477</v>
      </c>
      <c r="D407" s="1" t="s">
        <v>508</v>
      </c>
      <c r="E407" s="1">
        <v>6768</v>
      </c>
      <c r="F407" s="1" t="s">
        <v>304</v>
      </c>
      <c r="G407" s="1">
        <v>6768</v>
      </c>
      <c r="H407" s="1">
        <v>6664</v>
      </c>
      <c r="I407" s="1">
        <v>1745.1</v>
      </c>
      <c r="J407" s="1">
        <v>6664</v>
      </c>
      <c r="K407" s="1">
        <v>0</v>
      </c>
      <c r="O407" s="98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.6" x14ac:dyDescent="0.3">
      <c r="A408" s="98">
        <v>407</v>
      </c>
      <c r="B408" s="1">
        <v>39</v>
      </c>
      <c r="C408" s="1" t="s">
        <v>477</v>
      </c>
      <c r="D408" s="1" t="s">
        <v>508</v>
      </c>
      <c r="E408" s="1">
        <v>6975</v>
      </c>
      <c r="F408" s="1" t="s">
        <v>320</v>
      </c>
      <c r="G408" s="1">
        <v>6975</v>
      </c>
      <c r="H408" s="1">
        <v>6664</v>
      </c>
      <c r="I408" s="1">
        <v>1307.3</v>
      </c>
      <c r="J408" s="1">
        <v>6664</v>
      </c>
      <c r="K408" s="1">
        <v>0</v>
      </c>
      <c r="O408" s="98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.6" x14ac:dyDescent="0.3">
      <c r="A409" s="98">
        <v>408</v>
      </c>
      <c r="B409" s="1">
        <v>39</v>
      </c>
      <c r="C409" s="1" t="s">
        <v>477</v>
      </c>
      <c r="D409" s="1" t="s">
        <v>508</v>
      </c>
      <c r="E409" s="1">
        <v>7029</v>
      </c>
      <c r="F409" s="1" t="s">
        <v>328</v>
      </c>
      <c r="G409" s="1">
        <v>7029</v>
      </c>
      <c r="H409" s="1">
        <v>6664</v>
      </c>
      <c r="I409" s="1">
        <v>1127.5999999999999</v>
      </c>
      <c r="J409" s="1">
        <v>6680</v>
      </c>
      <c r="K409" s="1">
        <v>16</v>
      </c>
      <c r="O409" s="98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55.2" x14ac:dyDescent="0.3">
      <c r="A410" s="98">
        <v>409</v>
      </c>
      <c r="B410" s="1">
        <v>5</v>
      </c>
      <c r="C410" s="1" t="s">
        <v>478</v>
      </c>
      <c r="D410" s="1" t="s">
        <v>509</v>
      </c>
      <c r="E410" s="1">
        <v>72</v>
      </c>
      <c r="F410" s="1" t="s">
        <v>11</v>
      </c>
      <c r="G410" s="1">
        <v>72</v>
      </c>
      <c r="H410" s="1">
        <v>6664</v>
      </c>
      <c r="I410" s="1">
        <v>203.2</v>
      </c>
      <c r="J410" s="1">
        <v>6745</v>
      </c>
      <c r="K410" s="1">
        <v>81</v>
      </c>
      <c r="O410" s="98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41.4" x14ac:dyDescent="0.3">
      <c r="A411" s="98">
        <v>410</v>
      </c>
      <c r="B411" s="1">
        <v>5</v>
      </c>
      <c r="C411" s="1" t="s">
        <v>478</v>
      </c>
      <c r="D411" s="1" t="s">
        <v>509</v>
      </c>
      <c r="E411" s="1">
        <v>1206</v>
      </c>
      <c r="F411" s="1" t="s">
        <v>66</v>
      </c>
      <c r="G411" s="1">
        <v>1206</v>
      </c>
      <c r="H411" s="1">
        <v>6664</v>
      </c>
      <c r="I411" s="1">
        <v>966.7</v>
      </c>
      <c r="J411" s="1">
        <v>6699</v>
      </c>
      <c r="K411" s="1">
        <v>35</v>
      </c>
      <c r="O411" s="98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41.4" x14ac:dyDescent="0.3">
      <c r="A412" s="98">
        <v>411</v>
      </c>
      <c r="B412" s="1">
        <v>5</v>
      </c>
      <c r="C412" s="1" t="s">
        <v>478</v>
      </c>
      <c r="D412" s="1" t="s">
        <v>509</v>
      </c>
      <c r="E412" s="1">
        <v>1944</v>
      </c>
      <c r="F412" s="1" t="s">
        <v>96</v>
      </c>
      <c r="G412" s="1">
        <v>1944</v>
      </c>
      <c r="H412" s="1">
        <v>6664</v>
      </c>
      <c r="I412" s="1">
        <v>851.7</v>
      </c>
      <c r="J412" s="1">
        <v>6782</v>
      </c>
      <c r="K412" s="1">
        <v>118</v>
      </c>
      <c r="O412" s="98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41.4" x14ac:dyDescent="0.3">
      <c r="A413" s="98">
        <v>412</v>
      </c>
      <c r="B413" s="1">
        <v>5</v>
      </c>
      <c r="C413" s="1" t="s">
        <v>478</v>
      </c>
      <c r="D413" s="1" t="s">
        <v>509</v>
      </c>
      <c r="E413" s="1">
        <v>2313</v>
      </c>
      <c r="F413" s="1" t="s">
        <v>113</v>
      </c>
      <c r="G413" s="1">
        <v>2313</v>
      </c>
      <c r="H413" s="1">
        <v>6664</v>
      </c>
      <c r="I413" s="1">
        <v>3710.6</v>
      </c>
      <c r="J413" s="1">
        <v>6691</v>
      </c>
      <c r="K413" s="1">
        <v>27</v>
      </c>
      <c r="O413" s="98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55.2" x14ac:dyDescent="0.3">
      <c r="A414" s="98">
        <v>413</v>
      </c>
      <c r="B414" s="1">
        <v>5</v>
      </c>
      <c r="C414" s="1" t="s">
        <v>478</v>
      </c>
      <c r="D414" s="1" t="s">
        <v>509</v>
      </c>
      <c r="E414" s="1">
        <v>2493</v>
      </c>
      <c r="F414" s="1" t="s">
        <v>121</v>
      </c>
      <c r="G414" s="1">
        <v>2493</v>
      </c>
      <c r="H414" s="1">
        <v>6664</v>
      </c>
      <c r="I414" s="1">
        <v>118</v>
      </c>
      <c r="J414" s="1">
        <v>6831</v>
      </c>
      <c r="K414" s="1">
        <v>167</v>
      </c>
      <c r="O414" s="98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41.4" x14ac:dyDescent="0.3">
      <c r="A415" s="98">
        <v>414</v>
      </c>
      <c r="B415" s="1">
        <v>5</v>
      </c>
      <c r="C415" s="1" t="s">
        <v>478</v>
      </c>
      <c r="D415" s="1" t="s">
        <v>509</v>
      </c>
      <c r="E415" s="1">
        <v>3060</v>
      </c>
      <c r="F415" s="1" t="s">
        <v>143</v>
      </c>
      <c r="G415" s="1">
        <v>3060</v>
      </c>
      <c r="H415" s="1">
        <v>6664</v>
      </c>
      <c r="I415" s="1">
        <v>1198.0999999999999</v>
      </c>
      <c r="J415" s="1">
        <v>6664</v>
      </c>
      <c r="K415" s="1">
        <v>0</v>
      </c>
      <c r="O415" s="98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41.4" x14ac:dyDescent="0.3">
      <c r="A416" s="98">
        <v>415</v>
      </c>
      <c r="B416" s="1">
        <v>5</v>
      </c>
      <c r="C416" s="1" t="s">
        <v>478</v>
      </c>
      <c r="D416" s="1" t="s">
        <v>509</v>
      </c>
      <c r="E416" s="1">
        <v>3537</v>
      </c>
      <c r="F416" s="1" t="s">
        <v>160</v>
      </c>
      <c r="G416" s="1">
        <v>3537</v>
      </c>
      <c r="H416" s="1">
        <v>6664</v>
      </c>
      <c r="I416" s="1">
        <v>291</v>
      </c>
      <c r="J416" s="1">
        <v>6664</v>
      </c>
      <c r="K416" s="1">
        <v>0</v>
      </c>
      <c r="O416" s="98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41.4" x14ac:dyDescent="0.3">
      <c r="A417" s="98">
        <v>416</v>
      </c>
      <c r="B417" s="1">
        <v>5</v>
      </c>
      <c r="C417" s="1" t="s">
        <v>478</v>
      </c>
      <c r="D417" s="1" t="s">
        <v>509</v>
      </c>
      <c r="E417" s="1">
        <v>3897</v>
      </c>
      <c r="F417" s="1" t="s">
        <v>170</v>
      </c>
      <c r="G417" s="1">
        <v>3897</v>
      </c>
      <c r="H417" s="1">
        <v>6664</v>
      </c>
      <c r="I417" s="1">
        <v>153.5</v>
      </c>
      <c r="J417" s="1">
        <v>6839</v>
      </c>
      <c r="K417" s="1">
        <v>175</v>
      </c>
      <c r="O417" s="98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55.2" x14ac:dyDescent="0.3">
      <c r="A418" s="98">
        <v>417</v>
      </c>
      <c r="B418" s="1">
        <v>5</v>
      </c>
      <c r="C418" s="1" t="s">
        <v>478</v>
      </c>
      <c r="D418" s="1" t="s">
        <v>509</v>
      </c>
      <c r="E418" s="1">
        <v>4023</v>
      </c>
      <c r="F418" s="1" t="s">
        <v>175</v>
      </c>
      <c r="G418" s="1">
        <v>4023</v>
      </c>
      <c r="H418" s="1">
        <v>6664</v>
      </c>
      <c r="I418" s="1">
        <v>649</v>
      </c>
      <c r="J418" s="1">
        <v>6724</v>
      </c>
      <c r="K418" s="1">
        <v>60</v>
      </c>
      <c r="O418" s="98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41.4" x14ac:dyDescent="0.3">
      <c r="A419" s="98">
        <v>418</v>
      </c>
      <c r="B419" s="1">
        <v>5</v>
      </c>
      <c r="C419" s="1" t="s">
        <v>478</v>
      </c>
      <c r="D419" s="1" t="s">
        <v>509</v>
      </c>
      <c r="E419" s="1">
        <v>4644</v>
      </c>
      <c r="F419" s="1" t="s">
        <v>204</v>
      </c>
      <c r="G419" s="1">
        <v>4644</v>
      </c>
      <c r="H419" s="1">
        <v>6664</v>
      </c>
      <c r="I419" s="1">
        <v>470.8</v>
      </c>
      <c r="J419" s="1">
        <v>6753</v>
      </c>
      <c r="K419" s="1">
        <v>89</v>
      </c>
      <c r="O419" s="98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41.4" x14ac:dyDescent="0.3">
      <c r="A420" s="98">
        <v>419</v>
      </c>
      <c r="B420" s="1">
        <v>5</v>
      </c>
      <c r="C420" s="1" t="s">
        <v>478</v>
      </c>
      <c r="D420" s="1" t="s">
        <v>509</v>
      </c>
      <c r="E420" s="1">
        <v>5283</v>
      </c>
      <c r="F420" s="1" t="s">
        <v>240</v>
      </c>
      <c r="G420" s="1">
        <v>5283</v>
      </c>
      <c r="H420" s="1">
        <v>6664</v>
      </c>
      <c r="I420" s="1">
        <v>695.2</v>
      </c>
      <c r="J420" s="1">
        <v>6799</v>
      </c>
      <c r="K420" s="1">
        <v>135</v>
      </c>
      <c r="O420" s="98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41.4" x14ac:dyDescent="0.3">
      <c r="A421" s="98">
        <v>420</v>
      </c>
      <c r="B421" s="1">
        <v>5</v>
      </c>
      <c r="C421" s="1" t="s">
        <v>478</v>
      </c>
      <c r="D421" s="1" t="s">
        <v>509</v>
      </c>
      <c r="E421" s="1">
        <v>5323</v>
      </c>
      <c r="F421" s="1" t="s">
        <v>242</v>
      </c>
      <c r="G421" s="1">
        <v>5325</v>
      </c>
      <c r="H421" s="1">
        <v>6664</v>
      </c>
      <c r="I421" s="1">
        <v>590</v>
      </c>
      <c r="J421" s="1">
        <v>6784</v>
      </c>
      <c r="K421" s="1">
        <v>120</v>
      </c>
      <c r="O421" s="98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41.4" x14ac:dyDescent="0.3">
      <c r="A422" s="98">
        <v>421</v>
      </c>
      <c r="B422" s="1">
        <v>5</v>
      </c>
      <c r="C422" s="1" t="s">
        <v>478</v>
      </c>
      <c r="D422" s="1" t="s">
        <v>509</v>
      </c>
      <c r="E422" s="1">
        <v>6091</v>
      </c>
      <c r="F422" s="1" t="s">
        <v>266</v>
      </c>
      <c r="G422" s="1">
        <v>6091</v>
      </c>
      <c r="H422" s="1">
        <v>6664</v>
      </c>
      <c r="I422" s="1">
        <v>920.1</v>
      </c>
      <c r="J422" s="1">
        <v>6697</v>
      </c>
      <c r="K422" s="1">
        <v>33</v>
      </c>
      <c r="O422" s="98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55.2" x14ac:dyDescent="0.3">
      <c r="A423" s="98">
        <v>422</v>
      </c>
      <c r="B423" s="1">
        <v>5</v>
      </c>
      <c r="C423" s="1" t="s">
        <v>478</v>
      </c>
      <c r="D423" s="1" t="s">
        <v>509</v>
      </c>
      <c r="E423" s="1">
        <v>6096</v>
      </c>
      <c r="F423" s="1" t="s">
        <v>274</v>
      </c>
      <c r="G423" s="1">
        <v>6096</v>
      </c>
      <c r="H423" s="1">
        <v>6664</v>
      </c>
      <c r="I423" s="1">
        <v>547.20000000000005</v>
      </c>
      <c r="J423" s="1">
        <v>6793</v>
      </c>
      <c r="K423" s="1">
        <v>129</v>
      </c>
      <c r="O423" s="98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41.4" x14ac:dyDescent="0.3">
      <c r="A424" s="98">
        <v>423</v>
      </c>
      <c r="B424" s="1">
        <v>5</v>
      </c>
      <c r="C424" s="1" t="s">
        <v>478</v>
      </c>
      <c r="D424" s="1" t="s">
        <v>509</v>
      </c>
      <c r="E424" s="1">
        <v>6516</v>
      </c>
      <c r="F424" s="1" t="s">
        <v>291</v>
      </c>
      <c r="G424" s="1">
        <v>6516</v>
      </c>
      <c r="H424" s="1">
        <v>6664</v>
      </c>
      <c r="I424" s="1">
        <v>162</v>
      </c>
      <c r="J424" s="1">
        <v>6839</v>
      </c>
      <c r="K424" s="1">
        <v>175</v>
      </c>
      <c r="O424" s="98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41.4" x14ac:dyDescent="0.3">
      <c r="A425" s="98">
        <v>424</v>
      </c>
      <c r="B425" s="1">
        <v>5</v>
      </c>
      <c r="C425" s="1" t="s">
        <v>478</v>
      </c>
      <c r="D425" s="1" t="s">
        <v>509</v>
      </c>
      <c r="E425" s="1">
        <v>6867</v>
      </c>
      <c r="F425" s="1" t="s">
        <v>309</v>
      </c>
      <c r="G425" s="1">
        <v>6867</v>
      </c>
      <c r="H425" s="1">
        <v>6664</v>
      </c>
      <c r="I425" s="1">
        <v>1543.7</v>
      </c>
      <c r="J425" s="1">
        <v>6664</v>
      </c>
      <c r="K425" s="1">
        <v>0</v>
      </c>
      <c r="O425" s="98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41.4" x14ac:dyDescent="0.3">
      <c r="A426" s="98">
        <v>425</v>
      </c>
      <c r="B426" s="1">
        <v>5</v>
      </c>
      <c r="C426" s="1" t="s">
        <v>478</v>
      </c>
      <c r="D426" s="1" t="s">
        <v>509</v>
      </c>
      <c r="E426" s="1">
        <v>6921</v>
      </c>
      <c r="F426" s="1" t="s">
        <v>310</v>
      </c>
      <c r="G426" s="1">
        <v>6921</v>
      </c>
      <c r="H426" s="1">
        <v>6664</v>
      </c>
      <c r="I426" s="1">
        <v>317.89999999999998</v>
      </c>
      <c r="J426" s="1">
        <v>6716</v>
      </c>
      <c r="K426" s="1">
        <v>52</v>
      </c>
      <c r="O426" s="98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.6" x14ac:dyDescent="0.3">
      <c r="A427" s="98">
        <v>426</v>
      </c>
      <c r="B427" s="1">
        <v>46</v>
      </c>
      <c r="C427" s="1" t="s">
        <v>546</v>
      </c>
      <c r="D427" s="1" t="s">
        <v>509</v>
      </c>
      <c r="E427" s="1">
        <v>603</v>
      </c>
      <c r="F427" s="1" t="s">
        <v>35</v>
      </c>
      <c r="G427" s="1">
        <v>603</v>
      </c>
      <c r="H427" s="1">
        <v>6664</v>
      </c>
      <c r="I427" s="1">
        <v>186</v>
      </c>
      <c r="J427" s="1">
        <v>6795</v>
      </c>
      <c r="K427" s="1">
        <v>131</v>
      </c>
      <c r="O427" s="98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41.4" x14ac:dyDescent="0.3">
      <c r="A428" s="98">
        <v>427</v>
      </c>
      <c r="B428" s="1">
        <v>46</v>
      </c>
      <c r="C428" s="1" t="s">
        <v>546</v>
      </c>
      <c r="D428" s="1" t="s">
        <v>509</v>
      </c>
      <c r="E428" s="1">
        <v>918</v>
      </c>
      <c r="F428" s="1" t="s">
        <v>46</v>
      </c>
      <c r="G428" s="1">
        <v>918</v>
      </c>
      <c r="H428" s="1">
        <v>6664</v>
      </c>
      <c r="I428" s="1">
        <v>448.7</v>
      </c>
      <c r="J428" s="1">
        <v>6723</v>
      </c>
      <c r="K428" s="1">
        <v>59</v>
      </c>
      <c r="O428" s="98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.6" x14ac:dyDescent="0.3">
      <c r="A429" s="98">
        <v>428</v>
      </c>
      <c r="B429" s="1">
        <v>46</v>
      </c>
      <c r="C429" s="1" t="s">
        <v>546</v>
      </c>
      <c r="D429" s="1" t="s">
        <v>509</v>
      </c>
      <c r="E429" s="1">
        <v>1611</v>
      </c>
      <c r="F429" s="1" t="s">
        <v>84</v>
      </c>
      <c r="G429" s="1">
        <v>1611</v>
      </c>
      <c r="H429" s="1">
        <v>6664</v>
      </c>
      <c r="I429" s="1">
        <v>15490</v>
      </c>
      <c r="J429" s="1">
        <v>6664</v>
      </c>
      <c r="K429" s="1">
        <v>0</v>
      </c>
      <c r="O429" s="98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.6" x14ac:dyDescent="0.3">
      <c r="A430" s="98">
        <v>429</v>
      </c>
      <c r="B430" s="1">
        <v>46</v>
      </c>
      <c r="C430" s="1" t="s">
        <v>546</v>
      </c>
      <c r="D430" s="1" t="s">
        <v>509</v>
      </c>
      <c r="E430" s="1">
        <v>1926</v>
      </c>
      <c r="F430" s="1" t="s">
        <v>95</v>
      </c>
      <c r="G430" s="1">
        <v>1926</v>
      </c>
      <c r="H430" s="1">
        <v>6664</v>
      </c>
      <c r="I430" s="1">
        <v>580.70000000000005</v>
      </c>
      <c r="J430" s="1">
        <v>6710</v>
      </c>
      <c r="K430" s="1">
        <v>46</v>
      </c>
      <c r="O430" s="98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41.4" x14ac:dyDescent="0.3">
      <c r="A431" s="98">
        <v>430</v>
      </c>
      <c r="B431" s="1">
        <v>46</v>
      </c>
      <c r="C431" s="1" t="s">
        <v>546</v>
      </c>
      <c r="D431" s="1" t="s">
        <v>509</v>
      </c>
      <c r="E431" s="1">
        <v>3841</v>
      </c>
      <c r="F431" s="1" t="s">
        <v>169</v>
      </c>
      <c r="G431" s="1">
        <v>3841</v>
      </c>
      <c r="H431" s="1">
        <v>6664</v>
      </c>
      <c r="I431" s="1">
        <v>729.7</v>
      </c>
      <c r="J431" s="1">
        <v>6664</v>
      </c>
      <c r="K431" s="1">
        <v>0</v>
      </c>
      <c r="O431" s="98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.6" x14ac:dyDescent="0.3">
      <c r="A432" s="98">
        <v>431</v>
      </c>
      <c r="B432" s="1">
        <v>46</v>
      </c>
      <c r="C432" s="1" t="s">
        <v>546</v>
      </c>
      <c r="D432" s="1" t="s">
        <v>509</v>
      </c>
      <c r="E432" s="1">
        <v>4581</v>
      </c>
      <c r="F432" s="1" t="s">
        <v>199</v>
      </c>
      <c r="G432" s="1">
        <v>4581</v>
      </c>
      <c r="H432" s="1">
        <v>6664</v>
      </c>
      <c r="I432" s="1">
        <v>5084.2</v>
      </c>
      <c r="J432" s="1">
        <v>6664</v>
      </c>
      <c r="K432" s="1">
        <v>0</v>
      </c>
      <c r="O432" s="98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.6" x14ac:dyDescent="0.3">
      <c r="A433" s="98">
        <v>432</v>
      </c>
      <c r="B433" s="1">
        <v>46</v>
      </c>
      <c r="C433" s="1" t="s">
        <v>546</v>
      </c>
      <c r="D433" s="1" t="s">
        <v>509</v>
      </c>
      <c r="E433" s="1">
        <v>4784</v>
      </c>
      <c r="F433" s="1" t="s">
        <v>215</v>
      </c>
      <c r="G433" s="1">
        <v>4784</v>
      </c>
      <c r="H433" s="1">
        <v>6664</v>
      </c>
      <c r="I433" s="1">
        <v>3062.1</v>
      </c>
      <c r="J433" s="1">
        <v>6664</v>
      </c>
      <c r="K433" s="1">
        <v>0</v>
      </c>
      <c r="O433" s="98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.6" x14ac:dyDescent="0.3">
      <c r="A434" s="98">
        <v>433</v>
      </c>
      <c r="B434" s="1">
        <v>46</v>
      </c>
      <c r="C434" s="1" t="s">
        <v>546</v>
      </c>
      <c r="D434" s="1" t="s">
        <v>509</v>
      </c>
      <c r="E434" s="1">
        <v>7038</v>
      </c>
      <c r="F434" s="1" t="s">
        <v>329</v>
      </c>
      <c r="G434" s="1">
        <v>7038</v>
      </c>
      <c r="H434" s="1">
        <v>6664</v>
      </c>
      <c r="I434" s="1">
        <v>817.7</v>
      </c>
      <c r="J434" s="1">
        <v>6664</v>
      </c>
      <c r="K434" s="1">
        <v>0</v>
      </c>
      <c r="O434" s="98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.6" x14ac:dyDescent="0.3">
      <c r="A435" s="98">
        <v>434</v>
      </c>
      <c r="B435" s="1">
        <v>45</v>
      </c>
      <c r="C435" s="1" t="s">
        <v>413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O435" s="98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.6" x14ac:dyDescent="0.3">
      <c r="A436" s="98">
        <v>435</v>
      </c>
      <c r="B436" s="1">
        <v>34</v>
      </c>
      <c r="C436" s="1" t="s">
        <v>479</v>
      </c>
      <c r="D436" s="1" t="s">
        <v>508</v>
      </c>
      <c r="E436" s="1">
        <v>99</v>
      </c>
      <c r="F436" s="1" t="s">
        <v>13</v>
      </c>
      <c r="G436" s="1">
        <v>99</v>
      </c>
      <c r="H436" s="1">
        <v>6664</v>
      </c>
      <c r="I436" s="1">
        <v>515.29999999999995</v>
      </c>
      <c r="J436" s="1">
        <v>6664</v>
      </c>
      <c r="K436" s="1">
        <v>0</v>
      </c>
      <c r="O436" s="98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.6" x14ac:dyDescent="0.3">
      <c r="A437" s="98">
        <v>436</v>
      </c>
      <c r="B437" s="1">
        <v>34</v>
      </c>
      <c r="C437" s="1" t="s">
        <v>479</v>
      </c>
      <c r="D437" s="1" t="s">
        <v>508</v>
      </c>
      <c r="E437" s="1">
        <v>1053</v>
      </c>
      <c r="F437" s="1" t="s">
        <v>52</v>
      </c>
      <c r="G437" s="1">
        <v>1053</v>
      </c>
      <c r="H437" s="1">
        <v>6664</v>
      </c>
      <c r="I437" s="1">
        <v>17091.7</v>
      </c>
      <c r="J437" s="1">
        <v>6664</v>
      </c>
      <c r="K437" s="1">
        <v>0</v>
      </c>
      <c r="O437" s="98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.6" x14ac:dyDescent="0.3">
      <c r="A438" s="98">
        <v>437</v>
      </c>
      <c r="B438" s="1">
        <v>34</v>
      </c>
      <c r="C438" s="1" t="s">
        <v>479</v>
      </c>
      <c r="D438" s="1" t="s">
        <v>508</v>
      </c>
      <c r="E438" s="1">
        <v>1337</v>
      </c>
      <c r="F438" s="1" t="s">
        <v>75</v>
      </c>
      <c r="G438" s="1">
        <v>1337</v>
      </c>
      <c r="H438" s="1">
        <v>6664</v>
      </c>
      <c r="I438" s="1">
        <v>5086.6000000000004</v>
      </c>
      <c r="J438" s="1">
        <v>6664</v>
      </c>
      <c r="K438" s="1">
        <v>0</v>
      </c>
      <c r="O438" s="98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.6" x14ac:dyDescent="0.3">
      <c r="A439" s="98">
        <v>438</v>
      </c>
      <c r="B439" s="1">
        <v>34</v>
      </c>
      <c r="C439" s="1" t="s">
        <v>479</v>
      </c>
      <c r="D439" s="1" t="s">
        <v>508</v>
      </c>
      <c r="E439" s="1">
        <v>3715</v>
      </c>
      <c r="F439" s="1" t="s">
        <v>165</v>
      </c>
      <c r="G439" s="1">
        <v>3715</v>
      </c>
      <c r="H439" s="1">
        <v>6664</v>
      </c>
      <c r="I439" s="1">
        <v>7312.5</v>
      </c>
      <c r="J439" s="1">
        <v>6665</v>
      </c>
      <c r="K439" s="1">
        <v>1</v>
      </c>
      <c r="O439" s="98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41.4" x14ac:dyDescent="0.3">
      <c r="A440" s="98">
        <v>439</v>
      </c>
      <c r="B440" s="1">
        <v>34</v>
      </c>
      <c r="C440" s="1" t="s">
        <v>479</v>
      </c>
      <c r="D440" s="1" t="s">
        <v>508</v>
      </c>
      <c r="E440" s="1">
        <v>4086</v>
      </c>
      <c r="F440" s="1" t="s">
        <v>180</v>
      </c>
      <c r="G440" s="1">
        <v>4086</v>
      </c>
      <c r="H440" s="1">
        <v>6664</v>
      </c>
      <c r="I440" s="1">
        <v>1934.5</v>
      </c>
      <c r="J440" s="1">
        <v>6766</v>
      </c>
      <c r="K440" s="1">
        <v>102</v>
      </c>
      <c r="O440" s="98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.6" x14ac:dyDescent="0.3">
      <c r="A441" s="98">
        <v>440</v>
      </c>
      <c r="B441" s="1">
        <v>34</v>
      </c>
      <c r="C441" s="1" t="s">
        <v>479</v>
      </c>
      <c r="D441" s="1" t="s">
        <v>508</v>
      </c>
      <c r="E441" s="1">
        <v>4554</v>
      </c>
      <c r="F441" s="1" t="s">
        <v>197</v>
      </c>
      <c r="G441" s="1">
        <v>4554</v>
      </c>
      <c r="H441" s="1">
        <v>6664</v>
      </c>
      <c r="I441" s="1">
        <v>1124.2</v>
      </c>
      <c r="J441" s="1">
        <v>6664</v>
      </c>
      <c r="K441" s="1">
        <v>0</v>
      </c>
      <c r="O441" s="98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.6" x14ac:dyDescent="0.3">
      <c r="A442" s="98">
        <v>441</v>
      </c>
      <c r="B442" s="1">
        <v>34</v>
      </c>
      <c r="C442" s="1" t="s">
        <v>479</v>
      </c>
      <c r="D442" s="1" t="s">
        <v>508</v>
      </c>
      <c r="E442" s="1">
        <v>6093</v>
      </c>
      <c r="F442" s="1" t="s">
        <v>265</v>
      </c>
      <c r="G442" s="1">
        <v>6093</v>
      </c>
      <c r="H442" s="1">
        <v>6664</v>
      </c>
      <c r="I442" s="1">
        <v>1328.6</v>
      </c>
      <c r="J442" s="1">
        <v>6664</v>
      </c>
      <c r="K442" s="1">
        <v>0</v>
      </c>
      <c r="O442" s="98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55.2" x14ac:dyDescent="0.3">
      <c r="A443" s="98">
        <v>442</v>
      </c>
      <c r="B443" s="1">
        <v>21</v>
      </c>
      <c r="C443" s="1" t="s">
        <v>480</v>
      </c>
      <c r="D443" s="1" t="s">
        <v>508</v>
      </c>
      <c r="E443" s="1">
        <v>1737</v>
      </c>
      <c r="F443" s="1" t="s">
        <v>90</v>
      </c>
      <c r="G443" s="1">
        <v>1737</v>
      </c>
      <c r="H443" s="1">
        <v>6664</v>
      </c>
      <c r="I443" s="1">
        <v>32979.199999999997</v>
      </c>
      <c r="J443" s="1">
        <v>6732</v>
      </c>
      <c r="K443" s="1">
        <v>68</v>
      </c>
      <c r="O443" s="98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.6" x14ac:dyDescent="0.3">
      <c r="A444" s="98">
        <v>443</v>
      </c>
      <c r="B444" s="1">
        <v>21</v>
      </c>
      <c r="C444" s="1" t="s">
        <v>480</v>
      </c>
      <c r="D444" s="1" t="s">
        <v>508</v>
      </c>
      <c r="E444" s="1">
        <v>4797</v>
      </c>
      <c r="F444" s="1" t="s">
        <v>222</v>
      </c>
      <c r="G444" s="1">
        <v>4797</v>
      </c>
      <c r="H444" s="1">
        <v>6664</v>
      </c>
      <c r="I444" s="1">
        <v>2714.5</v>
      </c>
      <c r="J444" s="1">
        <v>6664</v>
      </c>
      <c r="K444" s="1">
        <v>0</v>
      </c>
      <c r="O444" s="98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41.4" x14ac:dyDescent="0.3">
      <c r="A445" s="98">
        <v>444</v>
      </c>
      <c r="B445" s="1">
        <v>21</v>
      </c>
      <c r="C445" s="1" t="s">
        <v>480</v>
      </c>
      <c r="D445" s="1" t="s">
        <v>508</v>
      </c>
      <c r="E445" s="1">
        <v>6957</v>
      </c>
      <c r="F445" s="1" t="s">
        <v>316</v>
      </c>
      <c r="G445" s="1">
        <v>6957</v>
      </c>
      <c r="H445" s="1">
        <v>6664</v>
      </c>
      <c r="I445" s="1">
        <v>8968.9</v>
      </c>
      <c r="J445" s="1">
        <v>6664</v>
      </c>
      <c r="K445" s="1">
        <v>0</v>
      </c>
      <c r="O445" s="98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55.2" x14ac:dyDescent="0.3">
      <c r="A446" s="98">
        <v>445</v>
      </c>
      <c r="B446" s="1">
        <v>18</v>
      </c>
      <c r="C446" s="1" t="s">
        <v>481</v>
      </c>
      <c r="D446" s="1" t="s">
        <v>508</v>
      </c>
      <c r="E446" s="1">
        <v>1737</v>
      </c>
      <c r="F446" s="1" t="s">
        <v>90</v>
      </c>
      <c r="G446" s="1">
        <v>1737</v>
      </c>
      <c r="H446" s="1">
        <v>6664</v>
      </c>
      <c r="I446" s="1">
        <v>32979.199999999997</v>
      </c>
      <c r="J446" s="1">
        <v>6732</v>
      </c>
      <c r="K446" s="1">
        <v>68</v>
      </c>
      <c r="O446" s="98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.6" x14ac:dyDescent="0.3">
      <c r="A447" s="98">
        <v>446</v>
      </c>
      <c r="B447" s="1">
        <v>18</v>
      </c>
      <c r="C447" s="1" t="s">
        <v>481</v>
      </c>
      <c r="D447" s="1" t="s">
        <v>508</v>
      </c>
      <c r="E447" s="1">
        <v>3231</v>
      </c>
      <c r="F447" s="1" t="s">
        <v>153</v>
      </c>
      <c r="G447" s="1">
        <v>3231</v>
      </c>
      <c r="H447" s="1">
        <v>6664</v>
      </c>
      <c r="I447" s="1">
        <v>6894.2</v>
      </c>
      <c r="J447" s="1">
        <v>6664</v>
      </c>
      <c r="K447" s="1">
        <v>0</v>
      </c>
      <c r="O447" s="98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41.4" x14ac:dyDescent="0.3">
      <c r="A448" s="98">
        <v>447</v>
      </c>
      <c r="B448" s="1">
        <v>23</v>
      </c>
      <c r="C448" s="1" t="s">
        <v>482</v>
      </c>
      <c r="D448" s="1" t="s">
        <v>508</v>
      </c>
      <c r="E448" s="1">
        <v>225</v>
      </c>
      <c r="F448" s="1" t="s">
        <v>18</v>
      </c>
      <c r="G448" s="1">
        <v>225</v>
      </c>
      <c r="H448" s="1">
        <v>6664</v>
      </c>
      <c r="I448" s="1">
        <v>4188</v>
      </c>
      <c r="J448" s="1">
        <v>6754</v>
      </c>
      <c r="K448" s="1">
        <v>90</v>
      </c>
      <c r="O448" s="98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41.4" x14ac:dyDescent="0.3">
      <c r="A449" s="98">
        <v>448</v>
      </c>
      <c r="B449" s="1">
        <v>23</v>
      </c>
      <c r="C449" s="1" t="s">
        <v>482</v>
      </c>
      <c r="D449" s="1" t="s">
        <v>508</v>
      </c>
      <c r="E449" s="1">
        <v>472</v>
      </c>
      <c r="F449" s="1" t="s">
        <v>28</v>
      </c>
      <c r="G449" s="1">
        <v>472</v>
      </c>
      <c r="H449" s="1">
        <v>6664</v>
      </c>
      <c r="I449" s="1">
        <v>1604</v>
      </c>
      <c r="J449" s="1">
        <v>6664</v>
      </c>
      <c r="K449" s="1">
        <v>0</v>
      </c>
      <c r="O449" s="98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41.4" x14ac:dyDescent="0.3">
      <c r="A450" s="98">
        <v>449</v>
      </c>
      <c r="B450" s="1">
        <v>23</v>
      </c>
      <c r="C450" s="1" t="s">
        <v>482</v>
      </c>
      <c r="D450" s="1" t="s">
        <v>508</v>
      </c>
      <c r="E450" s="1">
        <v>2466</v>
      </c>
      <c r="F450" s="1" t="s">
        <v>120</v>
      </c>
      <c r="G450" s="1">
        <v>2466</v>
      </c>
      <c r="H450" s="1">
        <v>6664</v>
      </c>
      <c r="I450" s="1">
        <v>1425.2</v>
      </c>
      <c r="J450" s="1">
        <v>6664</v>
      </c>
      <c r="K450" s="1">
        <v>0</v>
      </c>
      <c r="O450" s="98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41.4" x14ac:dyDescent="0.3">
      <c r="A451" s="98">
        <v>450</v>
      </c>
      <c r="B451" s="1">
        <v>23</v>
      </c>
      <c r="C451" s="1" t="s">
        <v>482</v>
      </c>
      <c r="D451" s="1" t="s">
        <v>508</v>
      </c>
      <c r="E451" s="1">
        <v>4617</v>
      </c>
      <c r="F451" s="1" t="s">
        <v>201</v>
      </c>
      <c r="G451" s="1">
        <v>4617</v>
      </c>
      <c r="H451" s="1">
        <v>6664</v>
      </c>
      <c r="I451" s="1">
        <v>1548.1</v>
      </c>
      <c r="J451" s="1">
        <v>6664</v>
      </c>
      <c r="K451" s="1">
        <v>0</v>
      </c>
      <c r="O451" s="98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41.4" x14ac:dyDescent="0.3">
      <c r="A452" s="98">
        <v>451</v>
      </c>
      <c r="B452" s="1">
        <v>23</v>
      </c>
      <c r="C452" s="1" t="s">
        <v>482</v>
      </c>
      <c r="D452" s="1" t="s">
        <v>508</v>
      </c>
      <c r="E452" s="1">
        <v>5643</v>
      </c>
      <c r="F452" s="1" t="s">
        <v>249</v>
      </c>
      <c r="G452" s="1">
        <v>5643</v>
      </c>
      <c r="H452" s="1">
        <v>6664</v>
      </c>
      <c r="I452" s="1">
        <v>1015.1</v>
      </c>
      <c r="J452" s="1">
        <v>6664</v>
      </c>
      <c r="K452" s="1">
        <v>0</v>
      </c>
      <c r="O452" s="98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41.4" x14ac:dyDescent="0.3">
      <c r="A453" s="98">
        <v>452</v>
      </c>
      <c r="B453" s="1">
        <v>23</v>
      </c>
      <c r="C453" s="1" t="s">
        <v>482</v>
      </c>
      <c r="D453" s="1" t="s">
        <v>508</v>
      </c>
      <c r="E453" s="1">
        <v>6561</v>
      </c>
      <c r="F453" s="1" t="s">
        <v>294</v>
      </c>
      <c r="G453" s="1">
        <v>6561</v>
      </c>
      <c r="H453" s="1">
        <v>6664</v>
      </c>
      <c r="I453" s="1">
        <v>361.5</v>
      </c>
      <c r="J453" s="1">
        <v>6664</v>
      </c>
      <c r="K453" s="1">
        <v>0</v>
      </c>
      <c r="O453" s="98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.6" x14ac:dyDescent="0.3">
      <c r="A454" s="98">
        <v>453</v>
      </c>
      <c r="B454" s="1">
        <v>27</v>
      </c>
      <c r="C454" s="1" t="s">
        <v>483</v>
      </c>
      <c r="D454" s="1" t="s">
        <v>508</v>
      </c>
      <c r="E454" s="1">
        <v>9</v>
      </c>
      <c r="F454" s="1" t="s">
        <v>7</v>
      </c>
      <c r="G454" s="1">
        <v>9</v>
      </c>
      <c r="H454" s="1">
        <v>6664</v>
      </c>
      <c r="I454" s="1">
        <v>622.70000000000005</v>
      </c>
      <c r="J454" s="1">
        <v>6774</v>
      </c>
      <c r="K454" s="1">
        <v>110</v>
      </c>
      <c r="O454" s="98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.6" x14ac:dyDescent="0.3">
      <c r="A455" s="98">
        <v>454</v>
      </c>
      <c r="B455" s="1">
        <v>27</v>
      </c>
      <c r="C455" s="1" t="s">
        <v>483</v>
      </c>
      <c r="D455" s="1" t="s">
        <v>508</v>
      </c>
      <c r="E455" s="1">
        <v>108</v>
      </c>
      <c r="F455" s="1" t="s">
        <v>14</v>
      </c>
      <c r="G455" s="1">
        <v>108</v>
      </c>
      <c r="H455" s="1">
        <v>6664</v>
      </c>
      <c r="I455" s="1">
        <v>281.5</v>
      </c>
      <c r="J455" s="1">
        <v>6664</v>
      </c>
      <c r="K455" s="1">
        <v>0</v>
      </c>
      <c r="O455" s="98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.6" x14ac:dyDescent="0.3">
      <c r="A456" s="98">
        <v>455</v>
      </c>
      <c r="B456" s="1">
        <v>27</v>
      </c>
      <c r="C456" s="1" t="s">
        <v>483</v>
      </c>
      <c r="D456" s="1" t="s">
        <v>508</v>
      </c>
      <c r="E456" s="1">
        <v>153</v>
      </c>
      <c r="F456" s="1" t="s">
        <v>207</v>
      </c>
      <c r="G456" s="1">
        <v>153</v>
      </c>
      <c r="H456" s="1">
        <v>6664</v>
      </c>
      <c r="I456" s="1">
        <v>592</v>
      </c>
      <c r="J456" s="1">
        <v>6751</v>
      </c>
      <c r="K456" s="1">
        <v>87</v>
      </c>
      <c r="O456" s="98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55.2" x14ac:dyDescent="0.3">
      <c r="A457" s="98">
        <v>456</v>
      </c>
      <c r="B457" s="1">
        <v>27</v>
      </c>
      <c r="C457" s="1" t="s">
        <v>483</v>
      </c>
      <c r="D457" s="1" t="s">
        <v>508</v>
      </c>
      <c r="E457" s="1">
        <v>279</v>
      </c>
      <c r="F457" s="1" t="s">
        <v>22</v>
      </c>
      <c r="G457" s="1">
        <v>279</v>
      </c>
      <c r="H457" s="1">
        <v>6664</v>
      </c>
      <c r="I457" s="1">
        <v>847.2</v>
      </c>
      <c r="J457" s="1">
        <v>6664</v>
      </c>
      <c r="K457" s="1">
        <v>0</v>
      </c>
      <c r="O457" s="98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.6" x14ac:dyDescent="0.3">
      <c r="A458" s="98">
        <v>457</v>
      </c>
      <c r="B458" s="1">
        <v>27</v>
      </c>
      <c r="C458" s="1" t="s">
        <v>483</v>
      </c>
      <c r="D458" s="1" t="s">
        <v>508</v>
      </c>
      <c r="E458" s="1">
        <v>594</v>
      </c>
      <c r="F458" s="1" t="s">
        <v>34</v>
      </c>
      <c r="G458" s="1">
        <v>594</v>
      </c>
      <c r="H458" s="1">
        <v>6664</v>
      </c>
      <c r="I458" s="1">
        <v>812.2</v>
      </c>
      <c r="J458" s="1">
        <v>6669</v>
      </c>
      <c r="K458" s="1">
        <v>5</v>
      </c>
      <c r="O458" s="98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.6" x14ac:dyDescent="0.3">
      <c r="A459" s="98">
        <v>458</v>
      </c>
      <c r="B459" s="1">
        <v>27</v>
      </c>
      <c r="C459" s="1" t="s">
        <v>483</v>
      </c>
      <c r="D459" s="1" t="s">
        <v>508</v>
      </c>
      <c r="E459" s="1">
        <v>916</v>
      </c>
      <c r="F459" s="1" t="s">
        <v>44</v>
      </c>
      <c r="G459" s="1">
        <v>916</v>
      </c>
      <c r="H459" s="1">
        <v>6664</v>
      </c>
      <c r="I459" s="1">
        <v>261.2</v>
      </c>
      <c r="J459" s="1">
        <v>6834</v>
      </c>
      <c r="K459" s="1">
        <v>170</v>
      </c>
      <c r="O459" s="98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41.4" x14ac:dyDescent="0.3">
      <c r="A460" s="98">
        <v>459</v>
      </c>
      <c r="B460" s="1">
        <v>27</v>
      </c>
      <c r="C460" s="1" t="s">
        <v>483</v>
      </c>
      <c r="D460" s="1" t="s">
        <v>508</v>
      </c>
      <c r="E460" s="1">
        <v>1206</v>
      </c>
      <c r="F460" s="1" t="s">
        <v>66</v>
      </c>
      <c r="G460" s="1">
        <v>1206</v>
      </c>
      <c r="H460" s="1">
        <v>6664</v>
      </c>
      <c r="I460" s="1">
        <v>966.7</v>
      </c>
      <c r="J460" s="1">
        <v>6699</v>
      </c>
      <c r="K460" s="1">
        <v>35</v>
      </c>
      <c r="O460" s="98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.6" x14ac:dyDescent="0.3">
      <c r="A461" s="98">
        <v>460</v>
      </c>
      <c r="B461" s="1">
        <v>27</v>
      </c>
      <c r="C461" s="1" t="s">
        <v>483</v>
      </c>
      <c r="D461" s="1" t="s">
        <v>508</v>
      </c>
      <c r="E461" s="1">
        <v>1215</v>
      </c>
      <c r="F461" s="1" t="s">
        <v>68</v>
      </c>
      <c r="G461" s="1">
        <v>1215</v>
      </c>
      <c r="H461" s="1">
        <v>6664</v>
      </c>
      <c r="I461" s="1">
        <v>326</v>
      </c>
      <c r="J461" s="1">
        <v>6664</v>
      </c>
      <c r="K461" s="1">
        <v>0</v>
      </c>
      <c r="O461" s="98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.6" x14ac:dyDescent="0.3">
      <c r="A462" s="98">
        <v>461</v>
      </c>
      <c r="B462" s="1">
        <v>27</v>
      </c>
      <c r="C462" s="1" t="s">
        <v>483</v>
      </c>
      <c r="D462" s="1" t="s">
        <v>508</v>
      </c>
      <c r="E462" s="1">
        <v>1233</v>
      </c>
      <c r="F462" s="1" t="s">
        <v>72</v>
      </c>
      <c r="G462" s="1">
        <v>1233</v>
      </c>
      <c r="H462" s="1">
        <v>6664</v>
      </c>
      <c r="I462" s="1">
        <v>1219.8</v>
      </c>
      <c r="J462" s="1">
        <v>6664</v>
      </c>
      <c r="K462" s="1">
        <v>0</v>
      </c>
      <c r="O462" s="98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.6" x14ac:dyDescent="0.3">
      <c r="A463" s="98">
        <v>462</v>
      </c>
      <c r="B463" s="1">
        <v>27</v>
      </c>
      <c r="C463" s="1" t="s">
        <v>483</v>
      </c>
      <c r="D463" s="1" t="s">
        <v>508</v>
      </c>
      <c r="E463" s="1">
        <v>2295</v>
      </c>
      <c r="F463" s="1" t="s">
        <v>112</v>
      </c>
      <c r="G463" s="1">
        <v>2295</v>
      </c>
      <c r="H463" s="1">
        <v>6664</v>
      </c>
      <c r="I463" s="1">
        <v>1105.3</v>
      </c>
      <c r="J463" s="1">
        <v>6671</v>
      </c>
      <c r="K463" s="1">
        <v>7</v>
      </c>
      <c r="O463" s="98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41.4" x14ac:dyDescent="0.3">
      <c r="A464" s="98">
        <v>463</v>
      </c>
      <c r="B464" s="1">
        <v>27</v>
      </c>
      <c r="C464" s="1" t="s">
        <v>483</v>
      </c>
      <c r="D464" s="1" t="s">
        <v>508</v>
      </c>
      <c r="E464" s="1">
        <v>2403</v>
      </c>
      <c r="F464" s="1" t="s">
        <v>118</v>
      </c>
      <c r="G464" s="1">
        <v>2403</v>
      </c>
      <c r="H464" s="1">
        <v>6664</v>
      </c>
      <c r="I464" s="1">
        <v>879.2</v>
      </c>
      <c r="J464" s="1">
        <v>6691</v>
      </c>
      <c r="K464" s="1">
        <v>27</v>
      </c>
      <c r="O464" s="98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41.4" x14ac:dyDescent="0.3">
      <c r="A465" s="98">
        <v>464</v>
      </c>
      <c r="B465" s="1">
        <v>27</v>
      </c>
      <c r="C465" s="1" t="s">
        <v>483</v>
      </c>
      <c r="D465" s="1" t="s">
        <v>508</v>
      </c>
      <c r="E465" s="1">
        <v>2781</v>
      </c>
      <c r="F465" s="1" t="s">
        <v>133</v>
      </c>
      <c r="G465" s="1">
        <v>2781</v>
      </c>
      <c r="H465" s="1">
        <v>6664</v>
      </c>
      <c r="I465" s="1">
        <v>1192.3</v>
      </c>
      <c r="J465" s="1">
        <v>6664</v>
      </c>
      <c r="K465" s="1">
        <v>0</v>
      </c>
      <c r="O465" s="98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.6" x14ac:dyDescent="0.3">
      <c r="A466" s="98">
        <v>465</v>
      </c>
      <c r="B466" s="1">
        <v>27</v>
      </c>
      <c r="C466" s="1" t="s">
        <v>483</v>
      </c>
      <c r="D466" s="1" t="s">
        <v>508</v>
      </c>
      <c r="E466" s="1">
        <v>3150</v>
      </c>
      <c r="F466" s="1" t="s">
        <v>149</v>
      </c>
      <c r="G466" s="1">
        <v>3150</v>
      </c>
      <c r="H466" s="1">
        <v>6664</v>
      </c>
      <c r="I466" s="1">
        <v>1079.3</v>
      </c>
      <c r="J466" s="1">
        <v>6669</v>
      </c>
      <c r="K466" s="1">
        <v>5</v>
      </c>
      <c r="O466" s="98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.6" x14ac:dyDescent="0.3">
      <c r="A467" s="98">
        <v>466</v>
      </c>
      <c r="B467" s="1">
        <v>27</v>
      </c>
      <c r="C467" s="1" t="s">
        <v>483</v>
      </c>
      <c r="D467" s="1" t="s">
        <v>508</v>
      </c>
      <c r="E467" s="1">
        <v>4131</v>
      </c>
      <c r="F467" s="1" t="s">
        <v>183</v>
      </c>
      <c r="G467" s="1">
        <v>4131</v>
      </c>
      <c r="H467" s="1">
        <v>6664</v>
      </c>
      <c r="I467" s="1">
        <v>3742</v>
      </c>
      <c r="J467" s="1">
        <v>6736</v>
      </c>
      <c r="K467" s="1">
        <v>72</v>
      </c>
      <c r="O467" s="98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41.4" x14ac:dyDescent="0.3">
      <c r="A468" s="98">
        <v>467</v>
      </c>
      <c r="B468" s="1">
        <v>27</v>
      </c>
      <c r="C468" s="1" t="s">
        <v>483</v>
      </c>
      <c r="D468" s="1" t="s">
        <v>508</v>
      </c>
      <c r="E468" s="1">
        <v>4599</v>
      </c>
      <c r="F468" s="1" t="s">
        <v>200</v>
      </c>
      <c r="G468" s="1">
        <v>4599</v>
      </c>
      <c r="H468" s="1">
        <v>6664</v>
      </c>
      <c r="I468" s="1">
        <v>623.29999999999995</v>
      </c>
      <c r="J468" s="1">
        <v>6776</v>
      </c>
      <c r="K468" s="1">
        <v>112</v>
      </c>
      <c r="O468" s="98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.6" x14ac:dyDescent="0.3">
      <c r="A469" s="98">
        <v>468</v>
      </c>
      <c r="B469" s="1">
        <v>27</v>
      </c>
      <c r="C469" s="1" t="s">
        <v>483</v>
      </c>
      <c r="D469" s="1" t="s">
        <v>508</v>
      </c>
      <c r="E469" s="1">
        <v>4772</v>
      </c>
      <c r="F469" s="1" t="s">
        <v>60</v>
      </c>
      <c r="G469" s="1">
        <v>4772</v>
      </c>
      <c r="H469" s="1">
        <v>6664</v>
      </c>
      <c r="I469" s="1">
        <v>814.1</v>
      </c>
      <c r="J469" s="1">
        <v>6690</v>
      </c>
      <c r="K469" s="1">
        <v>26</v>
      </c>
      <c r="O469" s="98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41.4" x14ac:dyDescent="0.3">
      <c r="A470" s="98">
        <v>469</v>
      </c>
      <c r="B470" s="1">
        <v>27</v>
      </c>
      <c r="C470" s="1" t="s">
        <v>483</v>
      </c>
      <c r="D470" s="1" t="s">
        <v>508</v>
      </c>
      <c r="E470" s="1">
        <v>5922</v>
      </c>
      <c r="F470" s="1" t="s">
        <v>317</v>
      </c>
      <c r="G470" s="1">
        <v>5922</v>
      </c>
      <c r="H470" s="1">
        <v>6664</v>
      </c>
      <c r="I470" s="1">
        <v>703.1</v>
      </c>
      <c r="J470" s="1">
        <v>6720</v>
      </c>
      <c r="K470" s="1">
        <v>56</v>
      </c>
      <c r="O470" s="98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41.4" x14ac:dyDescent="0.3">
      <c r="A471" s="98">
        <v>470</v>
      </c>
      <c r="B471" s="1">
        <v>27</v>
      </c>
      <c r="C471" s="1" t="s">
        <v>483</v>
      </c>
      <c r="D471" s="1" t="s">
        <v>508</v>
      </c>
      <c r="E471" s="1">
        <v>6840</v>
      </c>
      <c r="F471" s="1" t="s">
        <v>307</v>
      </c>
      <c r="G471" s="1">
        <v>6840</v>
      </c>
      <c r="H471" s="1">
        <v>6664</v>
      </c>
      <c r="I471" s="1">
        <v>2025.4</v>
      </c>
      <c r="J471" s="1">
        <v>6664</v>
      </c>
      <c r="K471" s="1">
        <v>0</v>
      </c>
      <c r="O471" s="98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.6" x14ac:dyDescent="0.3">
      <c r="A472" s="98">
        <v>471</v>
      </c>
      <c r="B472" s="1">
        <v>40</v>
      </c>
      <c r="C472" s="1" t="s">
        <v>484</v>
      </c>
      <c r="D472" s="1" t="s">
        <v>509</v>
      </c>
      <c r="E472" s="1">
        <v>81</v>
      </c>
      <c r="F472" s="1" t="s">
        <v>12</v>
      </c>
      <c r="G472" s="1">
        <v>81</v>
      </c>
      <c r="H472" s="1">
        <v>6664</v>
      </c>
      <c r="I472" s="1">
        <v>1215.8</v>
      </c>
      <c r="J472" s="1">
        <v>6664</v>
      </c>
      <c r="K472" s="1">
        <v>0</v>
      </c>
      <c r="O472" s="98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55.2" x14ac:dyDescent="0.3">
      <c r="A473" s="98">
        <v>472</v>
      </c>
      <c r="B473" s="1">
        <v>40</v>
      </c>
      <c r="C473" s="1" t="s">
        <v>484</v>
      </c>
      <c r="D473" s="1" t="s">
        <v>509</v>
      </c>
      <c r="E473" s="1">
        <v>657</v>
      </c>
      <c r="F473" s="1" t="s">
        <v>502</v>
      </c>
      <c r="G473" s="1">
        <v>657</v>
      </c>
      <c r="H473" s="1">
        <v>6664</v>
      </c>
      <c r="I473" s="1">
        <v>886.9</v>
      </c>
      <c r="J473" s="1">
        <v>6664</v>
      </c>
      <c r="K473" s="1">
        <v>0</v>
      </c>
      <c r="O473" s="98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.6" x14ac:dyDescent="0.3">
      <c r="A474" s="98">
        <v>473</v>
      </c>
      <c r="B474" s="1">
        <v>40</v>
      </c>
      <c r="C474" s="1" t="s">
        <v>484</v>
      </c>
      <c r="D474" s="1" t="s">
        <v>509</v>
      </c>
      <c r="E474" s="1">
        <v>1071</v>
      </c>
      <c r="F474" s="1" t="s">
        <v>54</v>
      </c>
      <c r="G474" s="1">
        <v>1071</v>
      </c>
      <c r="H474" s="1">
        <v>6664</v>
      </c>
      <c r="I474" s="1">
        <v>1335.9</v>
      </c>
      <c r="J474" s="1">
        <v>6723</v>
      </c>
      <c r="K474" s="1">
        <v>59</v>
      </c>
      <c r="O474" s="98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.6" x14ac:dyDescent="0.3">
      <c r="A475" s="98">
        <v>474</v>
      </c>
      <c r="B475" s="1">
        <v>40</v>
      </c>
      <c r="C475" s="1" t="s">
        <v>484</v>
      </c>
      <c r="D475" s="1" t="s">
        <v>509</v>
      </c>
      <c r="E475" s="1">
        <v>3375</v>
      </c>
      <c r="F475" s="1" t="s">
        <v>157</v>
      </c>
      <c r="G475" s="1">
        <v>3375</v>
      </c>
      <c r="H475" s="1">
        <v>6664</v>
      </c>
      <c r="I475" s="1">
        <v>1744.8</v>
      </c>
      <c r="J475" s="1">
        <v>6664</v>
      </c>
      <c r="K475" s="1">
        <v>0</v>
      </c>
      <c r="O475" s="98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.6" x14ac:dyDescent="0.3">
      <c r="A476" s="98">
        <v>475</v>
      </c>
      <c r="B476" s="1">
        <v>40</v>
      </c>
      <c r="C476" s="1" t="s">
        <v>484</v>
      </c>
      <c r="D476" s="1" t="s">
        <v>509</v>
      </c>
      <c r="E476" s="1">
        <v>3906</v>
      </c>
      <c r="F476" s="1" t="s">
        <v>171</v>
      </c>
      <c r="G476" s="1">
        <v>3906</v>
      </c>
      <c r="H476" s="1">
        <v>6664</v>
      </c>
      <c r="I476" s="1">
        <v>452.4</v>
      </c>
      <c r="J476" s="1">
        <v>6664</v>
      </c>
      <c r="K476" s="1">
        <v>0</v>
      </c>
      <c r="O476" s="98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.6" x14ac:dyDescent="0.3">
      <c r="A477" s="98">
        <v>476</v>
      </c>
      <c r="B477" s="1">
        <v>40</v>
      </c>
      <c r="C477" s="1" t="s">
        <v>484</v>
      </c>
      <c r="D477" s="1" t="s">
        <v>509</v>
      </c>
      <c r="E477" s="1">
        <v>4491</v>
      </c>
      <c r="F477" s="1" t="s">
        <v>191</v>
      </c>
      <c r="G477" s="1">
        <v>4491</v>
      </c>
      <c r="H477" s="1">
        <v>6664</v>
      </c>
      <c r="I477" s="1">
        <v>330.4</v>
      </c>
      <c r="J477" s="1">
        <v>6664</v>
      </c>
      <c r="K477" s="1">
        <v>0</v>
      </c>
      <c r="O477" s="98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.6" x14ac:dyDescent="0.3">
      <c r="A478" s="98">
        <v>477</v>
      </c>
      <c r="B478" s="1">
        <v>40</v>
      </c>
      <c r="C478" s="1" t="s">
        <v>484</v>
      </c>
      <c r="D478" s="1" t="s">
        <v>509</v>
      </c>
      <c r="E478" s="1">
        <v>4518</v>
      </c>
      <c r="F478" s="1" t="s">
        <v>194</v>
      </c>
      <c r="G478" s="1">
        <v>4518</v>
      </c>
      <c r="H478" s="1">
        <v>6664</v>
      </c>
      <c r="I478" s="1">
        <v>222.5</v>
      </c>
      <c r="J478" s="1">
        <v>6664</v>
      </c>
      <c r="K478" s="1">
        <v>0</v>
      </c>
      <c r="O478" s="98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41.4" x14ac:dyDescent="0.3">
      <c r="A479" s="98">
        <v>478</v>
      </c>
      <c r="B479" s="1">
        <v>40</v>
      </c>
      <c r="C479" s="1" t="s">
        <v>484</v>
      </c>
      <c r="D479" s="1" t="s">
        <v>509</v>
      </c>
      <c r="E479" s="1">
        <v>4776</v>
      </c>
      <c r="F479" s="1" t="s">
        <v>213</v>
      </c>
      <c r="G479" s="1">
        <v>4776</v>
      </c>
      <c r="H479" s="1">
        <v>6664</v>
      </c>
      <c r="I479" s="1">
        <v>509.5</v>
      </c>
      <c r="J479" s="1">
        <v>6831</v>
      </c>
      <c r="K479" s="1">
        <v>167</v>
      </c>
      <c r="O479" s="98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.6" x14ac:dyDescent="0.3">
      <c r="A480" s="98">
        <v>479</v>
      </c>
      <c r="B480" s="1">
        <v>40</v>
      </c>
      <c r="C480" s="1" t="s">
        <v>484</v>
      </c>
      <c r="D480" s="1" t="s">
        <v>509</v>
      </c>
      <c r="E480" s="1">
        <v>5013</v>
      </c>
      <c r="F480" s="1" t="s">
        <v>230</v>
      </c>
      <c r="G480" s="1">
        <v>5013</v>
      </c>
      <c r="H480" s="1">
        <v>6664</v>
      </c>
      <c r="I480" s="1">
        <v>2365.1999999999998</v>
      </c>
      <c r="J480" s="1">
        <v>6664</v>
      </c>
      <c r="K480" s="1">
        <v>0</v>
      </c>
      <c r="O480" s="98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.6" x14ac:dyDescent="0.3">
      <c r="A481" s="98">
        <v>480</v>
      </c>
      <c r="B481" s="1">
        <v>40</v>
      </c>
      <c r="C481" s="1" t="s">
        <v>484</v>
      </c>
      <c r="D481" s="1" t="s">
        <v>509</v>
      </c>
      <c r="E481" s="1">
        <v>5049</v>
      </c>
      <c r="F481" s="1" t="s">
        <v>231</v>
      </c>
      <c r="G481" s="1">
        <v>5049</v>
      </c>
      <c r="H481" s="1">
        <v>6664</v>
      </c>
      <c r="I481" s="1">
        <v>4643.2</v>
      </c>
      <c r="J481" s="1">
        <v>6664</v>
      </c>
      <c r="K481" s="1">
        <v>0</v>
      </c>
      <c r="O481" s="98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.6" x14ac:dyDescent="0.3">
      <c r="A482" s="98">
        <v>481</v>
      </c>
      <c r="B482" s="1">
        <v>40</v>
      </c>
      <c r="C482" s="1" t="s">
        <v>484</v>
      </c>
      <c r="D482" s="1" t="s">
        <v>509</v>
      </c>
      <c r="E482" s="1">
        <v>5163</v>
      </c>
      <c r="F482" s="1" t="s">
        <v>235</v>
      </c>
      <c r="G482" s="1">
        <v>5163</v>
      </c>
      <c r="H482" s="1">
        <v>6664</v>
      </c>
      <c r="I482" s="1">
        <v>615.5</v>
      </c>
      <c r="J482" s="1">
        <v>6664</v>
      </c>
      <c r="K482" s="1">
        <v>0</v>
      </c>
      <c r="O482" s="98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.6" x14ac:dyDescent="0.3">
      <c r="A483" s="98">
        <v>482</v>
      </c>
      <c r="B483" s="1">
        <v>40</v>
      </c>
      <c r="C483" s="1" t="s">
        <v>484</v>
      </c>
      <c r="D483" s="1" t="s">
        <v>509</v>
      </c>
      <c r="E483" s="1">
        <v>5166</v>
      </c>
      <c r="F483" s="1" t="s">
        <v>236</v>
      </c>
      <c r="G483" s="1">
        <v>5166</v>
      </c>
      <c r="H483" s="1">
        <v>6664</v>
      </c>
      <c r="I483" s="1">
        <v>2157.6</v>
      </c>
      <c r="J483" s="1">
        <v>6664</v>
      </c>
      <c r="K483" s="1">
        <v>0</v>
      </c>
      <c r="O483" s="98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.6" x14ac:dyDescent="0.3">
      <c r="A484" s="98">
        <v>483</v>
      </c>
      <c r="B484" s="1">
        <v>40</v>
      </c>
      <c r="C484" s="1" t="s">
        <v>484</v>
      </c>
      <c r="D484" s="1" t="s">
        <v>509</v>
      </c>
      <c r="E484" s="1">
        <v>5895</v>
      </c>
      <c r="F484" s="1" t="s">
        <v>256</v>
      </c>
      <c r="G484" s="1">
        <v>5895</v>
      </c>
      <c r="H484" s="1">
        <v>6664</v>
      </c>
      <c r="I484" s="1">
        <v>299.60000000000002</v>
      </c>
      <c r="J484" s="1">
        <v>6664</v>
      </c>
      <c r="K484" s="1">
        <v>0</v>
      </c>
      <c r="O484" s="98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.6" x14ac:dyDescent="0.3">
      <c r="A485" s="98">
        <v>484</v>
      </c>
      <c r="B485" s="1">
        <v>40</v>
      </c>
      <c r="C485" s="1" t="s">
        <v>484</v>
      </c>
      <c r="D485" s="1" t="s">
        <v>509</v>
      </c>
      <c r="E485" s="1">
        <v>6462</v>
      </c>
      <c r="F485" s="1" t="s">
        <v>287</v>
      </c>
      <c r="G485" s="1">
        <v>6462</v>
      </c>
      <c r="H485" s="1">
        <v>6664</v>
      </c>
      <c r="I485" s="1">
        <v>283</v>
      </c>
      <c r="J485" s="1">
        <v>6664</v>
      </c>
      <c r="K485" s="1">
        <v>0</v>
      </c>
      <c r="O485" s="98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.6" x14ac:dyDescent="0.3">
      <c r="A486" s="98">
        <v>485</v>
      </c>
      <c r="B486" s="1">
        <v>40</v>
      </c>
      <c r="C486" s="1" t="s">
        <v>484</v>
      </c>
      <c r="D486" s="1" t="s">
        <v>509</v>
      </c>
      <c r="E486" s="1">
        <v>6512</v>
      </c>
      <c r="F486" s="1" t="s">
        <v>290</v>
      </c>
      <c r="G486" s="1">
        <v>6512</v>
      </c>
      <c r="H486" s="1">
        <v>6664</v>
      </c>
      <c r="I486" s="1">
        <v>348.5</v>
      </c>
      <c r="J486" s="1">
        <v>6714</v>
      </c>
      <c r="K486" s="1">
        <v>50</v>
      </c>
      <c r="O486" s="98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55.2" x14ac:dyDescent="0.3">
      <c r="A487" s="98">
        <v>486</v>
      </c>
      <c r="B487" s="1">
        <v>22</v>
      </c>
      <c r="C487" s="1" t="s">
        <v>485</v>
      </c>
      <c r="D487" s="1" t="s">
        <v>509</v>
      </c>
      <c r="E487" s="1">
        <v>1737</v>
      </c>
      <c r="F487" s="1" t="s">
        <v>90</v>
      </c>
      <c r="G487" s="1">
        <v>1737</v>
      </c>
      <c r="H487" s="1">
        <v>6664</v>
      </c>
      <c r="I487" s="1">
        <v>32979.199999999997</v>
      </c>
      <c r="J487" s="1">
        <v>6732</v>
      </c>
      <c r="K487" s="1">
        <v>68</v>
      </c>
      <c r="O487" s="98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41.4" x14ac:dyDescent="0.3">
      <c r="A488" s="98">
        <v>487</v>
      </c>
      <c r="B488" s="1">
        <v>22</v>
      </c>
      <c r="C488" s="1" t="s">
        <v>485</v>
      </c>
      <c r="D488" s="1" t="s">
        <v>509</v>
      </c>
      <c r="E488" s="1">
        <v>6615</v>
      </c>
      <c r="F488" s="1" t="s">
        <v>298</v>
      </c>
      <c r="G488" s="1">
        <v>6615</v>
      </c>
      <c r="H488" s="1">
        <v>6664</v>
      </c>
      <c r="I488" s="1">
        <v>621.6</v>
      </c>
      <c r="J488" s="1">
        <v>6664</v>
      </c>
      <c r="K488" s="1">
        <v>0</v>
      </c>
      <c r="O488" s="98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41.4" x14ac:dyDescent="0.3">
      <c r="A489" s="98">
        <v>488</v>
      </c>
      <c r="B489" s="1">
        <v>22</v>
      </c>
      <c r="C489" s="1" t="s">
        <v>485</v>
      </c>
      <c r="D489" s="1" t="s">
        <v>509</v>
      </c>
      <c r="E489" s="1">
        <v>6822</v>
      </c>
      <c r="F489" s="1" t="s">
        <v>306</v>
      </c>
      <c r="G489" s="1">
        <v>6822</v>
      </c>
      <c r="H489" s="1">
        <v>6664</v>
      </c>
      <c r="I489" s="1">
        <v>10027.4</v>
      </c>
      <c r="J489" s="1">
        <v>6664</v>
      </c>
      <c r="K489" s="1">
        <v>0</v>
      </c>
      <c r="O489" s="98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41.4" x14ac:dyDescent="0.3">
      <c r="A490" s="98">
        <v>489</v>
      </c>
      <c r="B490" s="1">
        <v>22</v>
      </c>
      <c r="C490" s="1" t="s">
        <v>485</v>
      </c>
      <c r="D490" s="1" t="s">
        <v>509</v>
      </c>
      <c r="E490" s="1">
        <v>6957</v>
      </c>
      <c r="F490" s="1" t="s">
        <v>316</v>
      </c>
      <c r="G490" s="1">
        <v>6957</v>
      </c>
      <c r="H490" s="1">
        <v>6664</v>
      </c>
      <c r="I490" s="1">
        <v>8968.9</v>
      </c>
      <c r="J490" s="1">
        <v>6664</v>
      </c>
      <c r="K490" s="1">
        <v>0</v>
      </c>
      <c r="O490" s="98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.6" x14ac:dyDescent="0.3">
      <c r="A491" s="98">
        <v>490</v>
      </c>
      <c r="B491" s="1">
        <v>9</v>
      </c>
      <c r="C491" s="1" t="s">
        <v>486</v>
      </c>
      <c r="D491" s="1" t="s">
        <v>509</v>
      </c>
      <c r="E491" s="1">
        <v>441</v>
      </c>
      <c r="F491" s="1" t="s">
        <v>497</v>
      </c>
      <c r="G491" s="1">
        <v>441</v>
      </c>
      <c r="H491" s="1">
        <v>6664</v>
      </c>
      <c r="I491" s="1">
        <v>778.4</v>
      </c>
      <c r="J491" s="1">
        <v>6709</v>
      </c>
      <c r="K491" s="1">
        <v>45</v>
      </c>
      <c r="O491" s="98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55.2" x14ac:dyDescent="0.3">
      <c r="A492" s="98">
        <v>491</v>
      </c>
      <c r="B492" s="1">
        <v>9</v>
      </c>
      <c r="C492" s="1" t="s">
        <v>486</v>
      </c>
      <c r="D492" s="1" t="s">
        <v>509</v>
      </c>
      <c r="E492" s="1">
        <v>504</v>
      </c>
      <c r="F492" s="1" t="s">
        <v>29</v>
      </c>
      <c r="G492" s="1">
        <v>504</v>
      </c>
      <c r="H492" s="1">
        <v>6664</v>
      </c>
      <c r="I492" s="1">
        <v>642.1</v>
      </c>
      <c r="J492" s="1">
        <v>6664</v>
      </c>
      <c r="K492" s="1">
        <v>0</v>
      </c>
      <c r="O492" s="98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.6" x14ac:dyDescent="0.3">
      <c r="A493" s="98">
        <v>492</v>
      </c>
      <c r="B493" s="1">
        <v>9</v>
      </c>
      <c r="C493" s="1" t="s">
        <v>486</v>
      </c>
      <c r="D493" s="1" t="s">
        <v>509</v>
      </c>
      <c r="E493" s="1">
        <v>1134</v>
      </c>
      <c r="F493" s="1" t="s">
        <v>63</v>
      </c>
      <c r="G493" s="1">
        <v>1134</v>
      </c>
      <c r="H493" s="1">
        <v>6664</v>
      </c>
      <c r="I493" s="1">
        <v>271</v>
      </c>
      <c r="J493" s="1">
        <v>6681</v>
      </c>
      <c r="K493" s="1">
        <v>17</v>
      </c>
      <c r="O493" s="98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.6" x14ac:dyDescent="0.3">
      <c r="A494" s="98">
        <v>493</v>
      </c>
      <c r="B494" s="1">
        <v>9</v>
      </c>
      <c r="C494" s="1" t="s">
        <v>486</v>
      </c>
      <c r="D494" s="1" t="s">
        <v>509</v>
      </c>
      <c r="E494" s="1">
        <v>1701</v>
      </c>
      <c r="F494" s="1" t="s">
        <v>88</v>
      </c>
      <c r="G494" s="1">
        <v>1701</v>
      </c>
      <c r="H494" s="1">
        <v>6664</v>
      </c>
      <c r="I494" s="1">
        <v>2064</v>
      </c>
      <c r="J494" s="1">
        <v>6664</v>
      </c>
      <c r="K494" s="1">
        <v>0</v>
      </c>
      <c r="O494" s="98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.6" x14ac:dyDescent="0.3">
      <c r="A495" s="98">
        <v>494</v>
      </c>
      <c r="B495" s="1">
        <v>9</v>
      </c>
      <c r="C495" s="1" t="s">
        <v>486</v>
      </c>
      <c r="D495" s="1" t="s">
        <v>509</v>
      </c>
      <c r="E495" s="1">
        <v>1917</v>
      </c>
      <c r="F495" s="1" t="s">
        <v>41</v>
      </c>
      <c r="G495" s="1">
        <v>1917</v>
      </c>
      <c r="H495" s="1">
        <v>6664</v>
      </c>
      <c r="I495" s="1">
        <v>415.7</v>
      </c>
      <c r="J495" s="1">
        <v>6672</v>
      </c>
      <c r="K495" s="1">
        <v>8</v>
      </c>
      <c r="O495" s="98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.6" x14ac:dyDescent="0.3">
      <c r="A496" s="98">
        <v>495</v>
      </c>
      <c r="B496" s="1">
        <v>9</v>
      </c>
      <c r="C496" s="1" t="s">
        <v>486</v>
      </c>
      <c r="D496" s="1" t="s">
        <v>509</v>
      </c>
      <c r="E496" s="1">
        <v>1975</v>
      </c>
      <c r="F496" s="1" t="s">
        <v>246</v>
      </c>
      <c r="G496" s="1">
        <v>1975</v>
      </c>
      <c r="H496" s="1">
        <v>6664</v>
      </c>
      <c r="I496" s="1">
        <v>431.3</v>
      </c>
      <c r="J496" s="1">
        <v>6673</v>
      </c>
      <c r="K496" s="1">
        <v>9</v>
      </c>
      <c r="O496" s="98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.6" x14ac:dyDescent="0.3">
      <c r="A497" s="98">
        <v>496</v>
      </c>
      <c r="B497" s="1">
        <v>9</v>
      </c>
      <c r="C497" s="1" t="s">
        <v>486</v>
      </c>
      <c r="D497" s="1" t="s">
        <v>509</v>
      </c>
      <c r="E497" s="1">
        <v>2151</v>
      </c>
      <c r="F497" s="1" t="s">
        <v>503</v>
      </c>
      <c r="G497" s="1">
        <v>2151</v>
      </c>
      <c r="H497" s="1">
        <v>6664</v>
      </c>
      <c r="I497" s="1">
        <v>442.5</v>
      </c>
      <c r="J497" s="1">
        <v>6748</v>
      </c>
      <c r="K497" s="1">
        <v>84</v>
      </c>
      <c r="O497" s="98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.6" x14ac:dyDescent="0.3">
      <c r="A498" s="98">
        <v>497</v>
      </c>
      <c r="B498" s="1">
        <v>9</v>
      </c>
      <c r="C498" s="1" t="s">
        <v>486</v>
      </c>
      <c r="D498" s="1" t="s">
        <v>509</v>
      </c>
      <c r="E498" s="1">
        <v>2376</v>
      </c>
      <c r="F498" s="1" t="s">
        <v>117</v>
      </c>
      <c r="G498" s="1">
        <v>2376</v>
      </c>
      <c r="H498" s="1">
        <v>6664</v>
      </c>
      <c r="I498" s="1">
        <v>427</v>
      </c>
      <c r="J498" s="1">
        <v>6695</v>
      </c>
      <c r="K498" s="1">
        <v>31</v>
      </c>
      <c r="O498" s="98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.6" x14ac:dyDescent="0.3">
      <c r="A499" s="98">
        <v>498</v>
      </c>
      <c r="B499" s="1">
        <v>9</v>
      </c>
      <c r="C499" s="1" t="s">
        <v>486</v>
      </c>
      <c r="D499" s="1" t="s">
        <v>509</v>
      </c>
      <c r="E499" s="1">
        <v>2826</v>
      </c>
      <c r="F499" s="1" t="s">
        <v>134</v>
      </c>
      <c r="G499" s="1">
        <v>2826</v>
      </c>
      <c r="H499" s="1">
        <v>6664</v>
      </c>
      <c r="I499" s="1">
        <v>1399.4</v>
      </c>
      <c r="J499" s="1">
        <v>6704</v>
      </c>
      <c r="K499" s="1">
        <v>40</v>
      </c>
      <c r="O499" s="98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.6" x14ac:dyDescent="0.3">
      <c r="A500" s="98">
        <v>499</v>
      </c>
      <c r="B500" s="1">
        <v>9</v>
      </c>
      <c r="C500" s="1" t="s">
        <v>486</v>
      </c>
      <c r="D500" s="1" t="s">
        <v>509</v>
      </c>
      <c r="E500" s="1">
        <v>3168</v>
      </c>
      <c r="F500" s="1" t="s">
        <v>144</v>
      </c>
      <c r="G500" s="1">
        <v>3168</v>
      </c>
      <c r="H500" s="1">
        <v>6664</v>
      </c>
      <c r="I500" s="1">
        <v>658.8</v>
      </c>
      <c r="J500" s="1">
        <v>6765</v>
      </c>
      <c r="K500" s="1">
        <v>101</v>
      </c>
      <c r="O500" s="98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41.4" x14ac:dyDescent="0.3">
      <c r="A501" s="98">
        <v>500</v>
      </c>
      <c r="B501" s="1">
        <v>9</v>
      </c>
      <c r="C501" s="1" t="s">
        <v>486</v>
      </c>
      <c r="D501" s="1" t="s">
        <v>509</v>
      </c>
      <c r="E501" s="1">
        <v>3798</v>
      </c>
      <c r="F501" s="1" t="s">
        <v>167</v>
      </c>
      <c r="G501" s="1">
        <v>3798</v>
      </c>
      <c r="H501" s="1">
        <v>6664</v>
      </c>
      <c r="I501" s="1">
        <v>552</v>
      </c>
      <c r="J501" s="1">
        <v>6670</v>
      </c>
      <c r="K501" s="1">
        <v>6</v>
      </c>
      <c r="O501" s="98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55.2" x14ac:dyDescent="0.3">
      <c r="A502" s="98">
        <v>501</v>
      </c>
      <c r="B502" s="1">
        <v>9</v>
      </c>
      <c r="C502" s="1" t="s">
        <v>486</v>
      </c>
      <c r="D502" s="1" t="s">
        <v>509</v>
      </c>
      <c r="E502" s="1">
        <v>4033</v>
      </c>
      <c r="F502" s="1" t="s">
        <v>176</v>
      </c>
      <c r="G502" s="1">
        <v>4033</v>
      </c>
      <c r="H502" s="1">
        <v>6664</v>
      </c>
      <c r="I502" s="1">
        <v>679.4</v>
      </c>
      <c r="J502" s="1">
        <v>6771</v>
      </c>
      <c r="K502" s="1">
        <v>107</v>
      </c>
      <c r="O502" s="98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.6" x14ac:dyDescent="0.3">
      <c r="A503" s="98">
        <v>502</v>
      </c>
      <c r="B503" s="1">
        <v>9</v>
      </c>
      <c r="C503" s="1" t="s">
        <v>486</v>
      </c>
      <c r="D503" s="1" t="s">
        <v>509</v>
      </c>
      <c r="E503" s="1">
        <v>4356</v>
      </c>
      <c r="F503" s="1" t="s">
        <v>188</v>
      </c>
      <c r="G503" s="1">
        <v>4356</v>
      </c>
      <c r="H503" s="1">
        <v>6664</v>
      </c>
      <c r="I503" s="1">
        <v>842.1</v>
      </c>
      <c r="J503" s="1">
        <v>6664</v>
      </c>
      <c r="K503" s="1">
        <v>0</v>
      </c>
      <c r="O503" s="98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.6" x14ac:dyDescent="0.3">
      <c r="A504" s="98">
        <v>503</v>
      </c>
      <c r="B504" s="1">
        <v>9</v>
      </c>
      <c r="C504" s="1" t="s">
        <v>486</v>
      </c>
      <c r="D504" s="1" t="s">
        <v>509</v>
      </c>
      <c r="E504" s="1">
        <v>4860</v>
      </c>
      <c r="F504" s="1" t="s">
        <v>223</v>
      </c>
      <c r="G504" s="1">
        <v>4860</v>
      </c>
      <c r="H504" s="1">
        <v>6664</v>
      </c>
      <c r="I504" s="1">
        <v>334.4</v>
      </c>
      <c r="J504" s="1">
        <v>6664</v>
      </c>
      <c r="K504" s="1">
        <v>0</v>
      </c>
      <c r="O504" s="98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41.4" x14ac:dyDescent="0.3">
      <c r="A505" s="98">
        <v>504</v>
      </c>
      <c r="B505" s="1">
        <v>9</v>
      </c>
      <c r="C505" s="1" t="s">
        <v>486</v>
      </c>
      <c r="D505" s="1" t="s">
        <v>509</v>
      </c>
      <c r="E505" s="1">
        <v>5823</v>
      </c>
      <c r="F505" s="1" t="s">
        <v>253</v>
      </c>
      <c r="G505" s="1">
        <v>5823</v>
      </c>
      <c r="H505" s="1">
        <v>6664</v>
      </c>
      <c r="I505" s="1">
        <v>354.1</v>
      </c>
      <c r="J505" s="1">
        <v>6731</v>
      </c>
      <c r="K505" s="1">
        <v>67</v>
      </c>
      <c r="O505" s="98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.6" x14ac:dyDescent="0.3">
      <c r="A506" s="98">
        <v>505</v>
      </c>
      <c r="B506" s="1">
        <v>9</v>
      </c>
      <c r="C506" s="1" t="s">
        <v>486</v>
      </c>
      <c r="D506" s="1" t="s">
        <v>509</v>
      </c>
      <c r="E506" s="1">
        <v>5832</v>
      </c>
      <c r="F506" s="1" t="s">
        <v>254</v>
      </c>
      <c r="G506" s="1">
        <v>5832</v>
      </c>
      <c r="H506" s="1">
        <v>6664</v>
      </c>
      <c r="I506" s="1">
        <v>274.39999999999998</v>
      </c>
      <c r="J506" s="1">
        <v>6664</v>
      </c>
      <c r="K506" s="1">
        <v>0</v>
      </c>
      <c r="O506" s="98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.6" x14ac:dyDescent="0.3">
      <c r="A507" s="98">
        <v>506</v>
      </c>
      <c r="B507" s="1">
        <v>9</v>
      </c>
      <c r="C507" s="1" t="s">
        <v>486</v>
      </c>
      <c r="D507" s="1" t="s">
        <v>509</v>
      </c>
      <c r="E507" s="1">
        <v>6460</v>
      </c>
      <c r="F507" s="1" t="s">
        <v>286</v>
      </c>
      <c r="G507" s="1">
        <v>6460</v>
      </c>
      <c r="H507" s="1">
        <v>6664</v>
      </c>
      <c r="I507" s="1">
        <v>632.1</v>
      </c>
      <c r="J507" s="1">
        <v>6696</v>
      </c>
      <c r="K507" s="1">
        <v>32</v>
      </c>
      <c r="O507" s="98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.6" x14ac:dyDescent="0.3">
      <c r="A508" s="98">
        <v>507</v>
      </c>
      <c r="B508" s="1">
        <v>9</v>
      </c>
      <c r="C508" s="1" t="s">
        <v>486</v>
      </c>
      <c r="D508" s="1" t="s">
        <v>509</v>
      </c>
      <c r="E508" s="1">
        <v>6969</v>
      </c>
      <c r="F508" s="1" t="s">
        <v>319</v>
      </c>
      <c r="G508" s="1">
        <v>6969</v>
      </c>
      <c r="H508" s="1">
        <v>6664</v>
      </c>
      <c r="I508" s="1">
        <v>343.7</v>
      </c>
      <c r="J508" s="1">
        <v>6834</v>
      </c>
      <c r="K508" s="1">
        <v>170</v>
      </c>
      <c r="O508" s="98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.6" x14ac:dyDescent="0.3">
      <c r="A509" s="98">
        <v>508</v>
      </c>
      <c r="B509" s="1">
        <v>9</v>
      </c>
      <c r="C509" s="1" t="s">
        <v>486</v>
      </c>
      <c r="D509" s="1" t="s">
        <v>509</v>
      </c>
      <c r="E509" s="1">
        <v>6987</v>
      </c>
      <c r="F509" s="1" t="s">
        <v>323</v>
      </c>
      <c r="G509" s="1">
        <v>6987</v>
      </c>
      <c r="H509" s="1">
        <v>6664</v>
      </c>
      <c r="I509" s="1">
        <v>649</v>
      </c>
      <c r="J509" s="1">
        <v>6673</v>
      </c>
      <c r="K509" s="1">
        <v>9</v>
      </c>
      <c r="O509" s="98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.6" x14ac:dyDescent="0.3">
      <c r="A510" s="98">
        <v>509</v>
      </c>
      <c r="B510" s="1">
        <v>9</v>
      </c>
      <c r="C510" s="1" t="s">
        <v>486</v>
      </c>
      <c r="D510" s="1" t="s">
        <v>509</v>
      </c>
      <c r="E510" s="1">
        <v>6992</v>
      </c>
      <c r="F510" s="1" t="s">
        <v>326</v>
      </c>
      <c r="G510" s="1">
        <v>6992</v>
      </c>
      <c r="H510" s="1">
        <v>6664</v>
      </c>
      <c r="I510" s="1">
        <v>541</v>
      </c>
      <c r="J510" s="1">
        <v>6693</v>
      </c>
      <c r="K510" s="1">
        <v>29</v>
      </c>
      <c r="O510" s="98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.6" x14ac:dyDescent="0.3">
      <c r="A511" s="98">
        <v>510</v>
      </c>
      <c r="B511" s="1">
        <v>9</v>
      </c>
      <c r="C511" s="1" t="s">
        <v>486</v>
      </c>
      <c r="D511" s="1" t="s">
        <v>509</v>
      </c>
      <c r="E511" s="1">
        <v>7002</v>
      </c>
      <c r="F511" s="1" t="s">
        <v>327</v>
      </c>
      <c r="G511" s="1">
        <v>7002</v>
      </c>
      <c r="H511" s="1">
        <v>6664</v>
      </c>
      <c r="I511" s="1">
        <v>192</v>
      </c>
      <c r="J511" s="1">
        <v>6664</v>
      </c>
      <c r="K511" s="1">
        <v>0</v>
      </c>
      <c r="O511" s="98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.6" x14ac:dyDescent="0.3">
      <c r="A512" s="98">
        <v>511</v>
      </c>
      <c r="B512" s="1">
        <v>9</v>
      </c>
      <c r="C512" s="1" t="s">
        <v>486</v>
      </c>
      <c r="D512" s="1" t="s">
        <v>509</v>
      </c>
      <c r="E512" s="1">
        <v>7092</v>
      </c>
      <c r="F512" s="1" t="s">
        <v>332</v>
      </c>
      <c r="G512" s="1">
        <v>7092</v>
      </c>
      <c r="H512" s="1">
        <v>6664</v>
      </c>
      <c r="I512" s="1">
        <v>479.1</v>
      </c>
      <c r="J512" s="1">
        <v>6664</v>
      </c>
      <c r="K512" s="1">
        <v>0</v>
      </c>
      <c r="O512" s="98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.6" x14ac:dyDescent="0.3">
      <c r="A513" s="98">
        <v>512</v>
      </c>
      <c r="B513" s="1">
        <v>6</v>
      </c>
      <c r="C513" s="1" t="s">
        <v>487</v>
      </c>
      <c r="D513" s="1" t="s">
        <v>509</v>
      </c>
      <c r="E513" s="1">
        <v>18</v>
      </c>
      <c r="F513" s="1" t="s">
        <v>8</v>
      </c>
      <c r="G513" s="1">
        <v>18</v>
      </c>
      <c r="H513" s="1">
        <v>6664</v>
      </c>
      <c r="I513" s="1">
        <v>300.2</v>
      </c>
      <c r="J513" s="1">
        <v>6664</v>
      </c>
      <c r="K513" s="1">
        <v>0</v>
      </c>
      <c r="O513" s="98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55.2" x14ac:dyDescent="0.3">
      <c r="A514" s="98">
        <v>513</v>
      </c>
      <c r="B514" s="1">
        <v>6</v>
      </c>
      <c r="C514" s="1" t="s">
        <v>487</v>
      </c>
      <c r="D514" s="1" t="s">
        <v>509</v>
      </c>
      <c r="E514" s="1">
        <v>72</v>
      </c>
      <c r="F514" s="1" t="s">
        <v>11</v>
      </c>
      <c r="G514" s="1">
        <v>72</v>
      </c>
      <c r="H514" s="1">
        <v>6664</v>
      </c>
      <c r="I514" s="1">
        <v>203.2</v>
      </c>
      <c r="J514" s="1">
        <v>6745</v>
      </c>
      <c r="K514" s="1">
        <v>81</v>
      </c>
      <c r="O514" s="98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.6" x14ac:dyDescent="0.3">
      <c r="A515" s="98">
        <v>514</v>
      </c>
      <c r="B515" s="1">
        <v>6</v>
      </c>
      <c r="C515" s="1" t="s">
        <v>487</v>
      </c>
      <c r="D515" s="1" t="s">
        <v>509</v>
      </c>
      <c r="E515" s="1">
        <v>171</v>
      </c>
      <c r="F515" s="1" t="s">
        <v>17</v>
      </c>
      <c r="G515" s="1">
        <v>171</v>
      </c>
      <c r="H515" s="1">
        <v>6664</v>
      </c>
      <c r="I515" s="1">
        <v>517.29999999999995</v>
      </c>
      <c r="J515" s="1">
        <v>6664</v>
      </c>
      <c r="K515" s="1">
        <v>0</v>
      </c>
      <c r="O515" s="98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.6" x14ac:dyDescent="0.3">
      <c r="A516" s="98">
        <v>515</v>
      </c>
      <c r="B516" s="1">
        <v>6</v>
      </c>
      <c r="C516" s="1" t="s">
        <v>487</v>
      </c>
      <c r="D516" s="1" t="s">
        <v>509</v>
      </c>
      <c r="E516" s="1">
        <v>355</v>
      </c>
      <c r="F516" s="1" t="s">
        <v>23</v>
      </c>
      <c r="G516" s="1">
        <v>355</v>
      </c>
      <c r="H516" s="1">
        <v>6664</v>
      </c>
      <c r="I516" s="1">
        <v>286</v>
      </c>
      <c r="J516" s="1">
        <v>6664</v>
      </c>
      <c r="K516" s="1">
        <v>0</v>
      </c>
      <c r="O516" s="98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.6" x14ac:dyDescent="0.3">
      <c r="A517" s="98">
        <v>516</v>
      </c>
      <c r="B517" s="1">
        <v>6</v>
      </c>
      <c r="C517" s="1" t="s">
        <v>487</v>
      </c>
      <c r="D517" s="1" t="s">
        <v>509</v>
      </c>
      <c r="E517" s="1">
        <v>387</v>
      </c>
      <c r="F517" s="1" t="s">
        <v>24</v>
      </c>
      <c r="G517" s="1">
        <v>387</v>
      </c>
      <c r="H517" s="1">
        <v>6664</v>
      </c>
      <c r="I517" s="1">
        <v>1384.7</v>
      </c>
      <c r="J517" s="1">
        <v>6668</v>
      </c>
      <c r="K517" s="1">
        <v>4</v>
      </c>
      <c r="O517" s="98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.6" x14ac:dyDescent="0.3">
      <c r="A518" s="98">
        <v>517</v>
      </c>
      <c r="B518" s="1">
        <v>6</v>
      </c>
      <c r="C518" s="1" t="s">
        <v>487</v>
      </c>
      <c r="D518" s="1" t="s">
        <v>509</v>
      </c>
      <c r="E518" s="1">
        <v>414</v>
      </c>
      <c r="F518" s="1" t="s">
        <v>25</v>
      </c>
      <c r="G518" s="1">
        <v>414</v>
      </c>
      <c r="H518" s="1">
        <v>6664</v>
      </c>
      <c r="I518" s="1">
        <v>502.2</v>
      </c>
      <c r="J518" s="1">
        <v>6743</v>
      </c>
      <c r="K518" s="1">
        <v>79</v>
      </c>
      <c r="O518" s="98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.6" x14ac:dyDescent="0.3">
      <c r="A519" s="98">
        <v>518</v>
      </c>
      <c r="B519" s="1">
        <v>6</v>
      </c>
      <c r="C519" s="1" t="s">
        <v>487</v>
      </c>
      <c r="D519" s="1" t="s">
        <v>509</v>
      </c>
      <c r="E519" s="1">
        <v>423</v>
      </c>
      <c r="F519" s="1" t="s">
        <v>26</v>
      </c>
      <c r="G519" s="1">
        <v>423</v>
      </c>
      <c r="H519" s="1">
        <v>6664</v>
      </c>
      <c r="I519" s="1">
        <v>237.1</v>
      </c>
      <c r="J519" s="1">
        <v>6731</v>
      </c>
      <c r="K519" s="1">
        <v>67</v>
      </c>
      <c r="O519" s="98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.6" x14ac:dyDescent="0.3">
      <c r="A520" s="98">
        <v>519</v>
      </c>
      <c r="B520" s="1">
        <v>6</v>
      </c>
      <c r="C520" s="1" t="s">
        <v>487</v>
      </c>
      <c r="D520" s="1" t="s">
        <v>509</v>
      </c>
      <c r="E520" s="1">
        <v>914</v>
      </c>
      <c r="F520" s="1" t="s">
        <v>45</v>
      </c>
      <c r="G520" s="1">
        <v>914</v>
      </c>
      <c r="H520" s="1">
        <v>6664</v>
      </c>
      <c r="I520" s="1">
        <v>488.4</v>
      </c>
      <c r="J520" s="1">
        <v>6714</v>
      </c>
      <c r="K520" s="1">
        <v>50</v>
      </c>
      <c r="O520" s="98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.6" x14ac:dyDescent="0.3">
      <c r="A521" s="98">
        <v>520</v>
      </c>
      <c r="B521" s="1">
        <v>6</v>
      </c>
      <c r="C521" s="1" t="s">
        <v>487</v>
      </c>
      <c r="D521" s="1" t="s">
        <v>509</v>
      </c>
      <c r="E521" s="1">
        <v>999</v>
      </c>
      <c r="F521" s="1" t="s">
        <v>50</v>
      </c>
      <c r="G521" s="1">
        <v>999</v>
      </c>
      <c r="H521" s="1">
        <v>6664</v>
      </c>
      <c r="I521" s="1">
        <v>1678.9</v>
      </c>
      <c r="J521" s="1">
        <v>6664</v>
      </c>
      <c r="K521" s="1">
        <v>0</v>
      </c>
      <c r="O521" s="98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41.4" x14ac:dyDescent="0.3">
      <c r="A522" s="98">
        <v>521</v>
      </c>
      <c r="B522" s="1">
        <v>6</v>
      </c>
      <c r="C522" s="1" t="s">
        <v>487</v>
      </c>
      <c r="D522" s="1" t="s">
        <v>509</v>
      </c>
      <c r="E522" s="1">
        <v>1413</v>
      </c>
      <c r="F522" s="1" t="s">
        <v>78</v>
      </c>
      <c r="G522" s="1">
        <v>1413</v>
      </c>
      <c r="H522" s="1">
        <v>6664</v>
      </c>
      <c r="I522" s="1">
        <v>423.8</v>
      </c>
      <c r="J522" s="1">
        <v>6811</v>
      </c>
      <c r="K522" s="1">
        <v>147</v>
      </c>
      <c r="O522" s="98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.6" x14ac:dyDescent="0.3">
      <c r="A523" s="98">
        <v>522</v>
      </c>
      <c r="B523" s="1">
        <v>6</v>
      </c>
      <c r="C523" s="1" t="s">
        <v>487</v>
      </c>
      <c r="D523" s="1" t="s">
        <v>509</v>
      </c>
      <c r="E523" s="1">
        <v>1701</v>
      </c>
      <c r="F523" s="1" t="s">
        <v>88</v>
      </c>
      <c r="G523" s="1">
        <v>1701</v>
      </c>
      <c r="H523" s="1">
        <v>6664</v>
      </c>
      <c r="I523" s="1">
        <v>2064</v>
      </c>
      <c r="J523" s="1">
        <v>6664</v>
      </c>
      <c r="K523" s="1">
        <v>0</v>
      </c>
      <c r="O523" s="98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.6" x14ac:dyDescent="0.3">
      <c r="A524" s="98">
        <v>523</v>
      </c>
      <c r="B524" s="1">
        <v>6</v>
      </c>
      <c r="C524" s="1" t="s">
        <v>487</v>
      </c>
      <c r="D524" s="1" t="s">
        <v>509</v>
      </c>
      <c r="E524" s="1">
        <v>2151</v>
      </c>
      <c r="F524" s="1" t="s">
        <v>503</v>
      </c>
      <c r="G524" s="1">
        <v>2151</v>
      </c>
      <c r="H524" s="1">
        <v>6664</v>
      </c>
      <c r="I524" s="1">
        <v>442.5</v>
      </c>
      <c r="J524" s="1">
        <v>6748</v>
      </c>
      <c r="K524" s="1">
        <v>84</v>
      </c>
      <c r="O524" s="98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.6" x14ac:dyDescent="0.3">
      <c r="A525" s="98">
        <v>524</v>
      </c>
      <c r="B525" s="1">
        <v>6</v>
      </c>
      <c r="C525" s="1" t="s">
        <v>487</v>
      </c>
      <c r="D525" s="1" t="s">
        <v>509</v>
      </c>
      <c r="E525" s="1">
        <v>2376</v>
      </c>
      <c r="F525" s="1" t="s">
        <v>117</v>
      </c>
      <c r="G525" s="1">
        <v>2376</v>
      </c>
      <c r="H525" s="1">
        <v>6664</v>
      </c>
      <c r="I525" s="1">
        <v>427</v>
      </c>
      <c r="J525" s="1">
        <v>6695</v>
      </c>
      <c r="K525" s="1">
        <v>31</v>
      </c>
      <c r="O525" s="98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.6" x14ac:dyDescent="0.3">
      <c r="A526" s="98">
        <v>525</v>
      </c>
      <c r="B526" s="1">
        <v>6</v>
      </c>
      <c r="C526" s="1" t="s">
        <v>487</v>
      </c>
      <c r="D526" s="1" t="s">
        <v>509</v>
      </c>
      <c r="E526" s="1">
        <v>2520</v>
      </c>
      <c r="F526" s="1" t="s">
        <v>124</v>
      </c>
      <c r="G526" s="1">
        <v>2520</v>
      </c>
      <c r="H526" s="1">
        <v>6664</v>
      </c>
      <c r="I526" s="1">
        <v>267.10000000000002</v>
      </c>
      <c r="J526" s="1">
        <v>6667</v>
      </c>
      <c r="K526" s="1">
        <v>3</v>
      </c>
      <c r="O526" s="98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.6" x14ac:dyDescent="0.3">
      <c r="A527" s="98">
        <v>526</v>
      </c>
      <c r="B527" s="1">
        <v>6</v>
      </c>
      <c r="C527" s="1" t="s">
        <v>487</v>
      </c>
      <c r="D527" s="1" t="s">
        <v>509</v>
      </c>
      <c r="E527" s="1">
        <v>3168</v>
      </c>
      <c r="F527" s="1" t="s">
        <v>144</v>
      </c>
      <c r="G527" s="1">
        <v>3168</v>
      </c>
      <c r="H527" s="1">
        <v>6664</v>
      </c>
      <c r="I527" s="1">
        <v>658.8</v>
      </c>
      <c r="J527" s="1">
        <v>6765</v>
      </c>
      <c r="K527" s="1">
        <v>101</v>
      </c>
      <c r="O527" s="98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41.4" x14ac:dyDescent="0.3">
      <c r="A528" s="98">
        <v>527</v>
      </c>
      <c r="B528" s="1">
        <v>6</v>
      </c>
      <c r="C528" s="1" t="s">
        <v>487</v>
      </c>
      <c r="D528" s="1" t="s">
        <v>509</v>
      </c>
      <c r="E528" s="1">
        <v>3537</v>
      </c>
      <c r="F528" s="1" t="s">
        <v>160</v>
      </c>
      <c r="G528" s="1">
        <v>3537</v>
      </c>
      <c r="H528" s="1">
        <v>6664</v>
      </c>
      <c r="I528" s="1">
        <v>291</v>
      </c>
      <c r="J528" s="1">
        <v>6664</v>
      </c>
      <c r="K528" s="1">
        <v>0</v>
      </c>
      <c r="O528" s="98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.6" x14ac:dyDescent="0.3">
      <c r="A529" s="98">
        <v>528</v>
      </c>
      <c r="B529" s="1">
        <v>6</v>
      </c>
      <c r="C529" s="1" t="s">
        <v>487</v>
      </c>
      <c r="D529" s="1" t="s">
        <v>509</v>
      </c>
      <c r="E529" s="1">
        <v>4644</v>
      </c>
      <c r="F529" s="1" t="s">
        <v>204</v>
      </c>
      <c r="G529" s="1">
        <v>4644</v>
      </c>
      <c r="H529" s="1">
        <v>6664</v>
      </c>
      <c r="I529" s="1">
        <v>470.8</v>
      </c>
      <c r="J529" s="1">
        <v>6753</v>
      </c>
      <c r="K529" s="1">
        <v>89</v>
      </c>
      <c r="O529" s="98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.6" x14ac:dyDescent="0.3">
      <c r="A530" s="98">
        <v>529</v>
      </c>
      <c r="B530" s="1">
        <v>6</v>
      </c>
      <c r="C530" s="1" t="s">
        <v>487</v>
      </c>
      <c r="D530" s="1" t="s">
        <v>509</v>
      </c>
      <c r="E530" s="1">
        <v>4860</v>
      </c>
      <c r="F530" s="1" t="s">
        <v>223</v>
      </c>
      <c r="G530" s="1">
        <v>4860</v>
      </c>
      <c r="H530" s="1">
        <v>6664</v>
      </c>
      <c r="I530" s="1">
        <v>334.4</v>
      </c>
      <c r="J530" s="1">
        <v>6664</v>
      </c>
      <c r="K530" s="1">
        <v>0</v>
      </c>
      <c r="O530" s="98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41.4" x14ac:dyDescent="0.3">
      <c r="A531" s="98">
        <v>530</v>
      </c>
      <c r="B531" s="1">
        <v>6</v>
      </c>
      <c r="C531" s="1" t="s">
        <v>487</v>
      </c>
      <c r="D531" s="1" t="s">
        <v>509</v>
      </c>
      <c r="E531" s="1">
        <v>5823</v>
      </c>
      <c r="F531" s="1" t="s">
        <v>253</v>
      </c>
      <c r="G531" s="1">
        <v>5823</v>
      </c>
      <c r="H531" s="1">
        <v>6664</v>
      </c>
      <c r="I531" s="1">
        <v>354.1</v>
      </c>
      <c r="J531" s="1">
        <v>6731</v>
      </c>
      <c r="K531" s="1">
        <v>67</v>
      </c>
      <c r="O531" s="98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.6" x14ac:dyDescent="0.3">
      <c r="A532" s="98">
        <v>531</v>
      </c>
      <c r="B532" s="1">
        <v>6</v>
      </c>
      <c r="C532" s="1" t="s">
        <v>487</v>
      </c>
      <c r="D532" s="1" t="s">
        <v>509</v>
      </c>
      <c r="E532" s="1">
        <v>6048</v>
      </c>
      <c r="F532" s="1" t="s">
        <v>263</v>
      </c>
      <c r="G532" s="1">
        <v>6035</v>
      </c>
      <c r="H532" s="1">
        <v>6664</v>
      </c>
      <c r="I532" s="1">
        <v>473</v>
      </c>
      <c r="J532" s="1">
        <v>6679</v>
      </c>
      <c r="K532" s="1">
        <v>15</v>
      </c>
      <c r="O532" s="98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41.4" x14ac:dyDescent="0.3">
      <c r="A533" s="98">
        <v>532</v>
      </c>
      <c r="B533" s="1">
        <v>6</v>
      </c>
      <c r="C533" s="1" t="s">
        <v>487</v>
      </c>
      <c r="D533" s="1" t="s">
        <v>509</v>
      </c>
      <c r="E533" s="1">
        <v>6091</v>
      </c>
      <c r="F533" s="1" t="s">
        <v>266</v>
      </c>
      <c r="G533" s="1">
        <v>6091</v>
      </c>
      <c r="H533" s="1">
        <v>6664</v>
      </c>
      <c r="I533" s="1">
        <v>920.1</v>
      </c>
      <c r="J533" s="1">
        <v>6697</v>
      </c>
      <c r="K533" s="1">
        <v>33</v>
      </c>
      <c r="O533" s="98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.6" x14ac:dyDescent="0.3">
      <c r="A534" s="98">
        <v>533</v>
      </c>
      <c r="B534" s="1">
        <v>6</v>
      </c>
      <c r="C534" s="1" t="s">
        <v>487</v>
      </c>
      <c r="D534" s="1" t="s">
        <v>509</v>
      </c>
      <c r="E534" s="1">
        <v>6219</v>
      </c>
      <c r="F534" s="1" t="s">
        <v>281</v>
      </c>
      <c r="G534" s="1">
        <v>6219</v>
      </c>
      <c r="H534" s="1">
        <v>6664</v>
      </c>
      <c r="I534" s="1">
        <v>2292.9</v>
      </c>
      <c r="J534" s="1">
        <v>6664</v>
      </c>
      <c r="K534" s="1">
        <v>0</v>
      </c>
      <c r="O534" s="98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41.4" x14ac:dyDescent="0.3">
      <c r="A535" s="98">
        <v>534</v>
      </c>
      <c r="B535" s="1">
        <v>6</v>
      </c>
      <c r="C535" s="1" t="s">
        <v>487</v>
      </c>
      <c r="D535" s="1" t="s">
        <v>509</v>
      </c>
      <c r="E535" s="1">
        <v>6741</v>
      </c>
      <c r="F535" s="1" t="s">
        <v>101</v>
      </c>
      <c r="G535" s="1">
        <v>6741</v>
      </c>
      <c r="H535" s="1">
        <v>6664</v>
      </c>
      <c r="I535" s="1">
        <v>870.6</v>
      </c>
      <c r="J535" s="1">
        <v>6677</v>
      </c>
      <c r="K535" s="1">
        <v>13</v>
      </c>
      <c r="O535" s="98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.6" x14ac:dyDescent="0.3">
      <c r="A536" s="98">
        <v>535</v>
      </c>
      <c r="B536" s="1">
        <v>11</v>
      </c>
      <c r="C536" s="1" t="s">
        <v>488</v>
      </c>
      <c r="D536" s="1" t="s">
        <v>509</v>
      </c>
      <c r="E536" s="1">
        <v>387</v>
      </c>
      <c r="F536" s="1" t="s">
        <v>24</v>
      </c>
      <c r="G536" s="1">
        <v>387</v>
      </c>
      <c r="H536" s="1">
        <v>6664</v>
      </c>
      <c r="I536" s="1">
        <v>1384.7</v>
      </c>
      <c r="J536" s="1">
        <v>6668</v>
      </c>
      <c r="K536" s="1">
        <v>4</v>
      </c>
      <c r="O536" s="98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.6" x14ac:dyDescent="0.3">
      <c r="A537" s="98">
        <v>536</v>
      </c>
      <c r="B537" s="1">
        <v>11</v>
      </c>
      <c r="C537" s="1" t="s">
        <v>488</v>
      </c>
      <c r="D537" s="1" t="s">
        <v>509</v>
      </c>
      <c r="E537" s="1">
        <v>441</v>
      </c>
      <c r="F537" s="1" t="s">
        <v>497</v>
      </c>
      <c r="G537" s="1">
        <v>441</v>
      </c>
      <c r="H537" s="1">
        <v>6664</v>
      </c>
      <c r="I537" s="1">
        <v>778.4</v>
      </c>
      <c r="J537" s="1">
        <v>6709</v>
      </c>
      <c r="K537" s="1">
        <v>45</v>
      </c>
      <c r="O537" s="98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.6" x14ac:dyDescent="0.3">
      <c r="A538" s="98">
        <v>537</v>
      </c>
      <c r="B538" s="1">
        <v>11</v>
      </c>
      <c r="C538" s="1" t="s">
        <v>488</v>
      </c>
      <c r="D538" s="1" t="s">
        <v>509</v>
      </c>
      <c r="E538" s="1">
        <v>914</v>
      </c>
      <c r="F538" s="1" t="s">
        <v>45</v>
      </c>
      <c r="G538" s="1">
        <v>914</v>
      </c>
      <c r="H538" s="1">
        <v>6664</v>
      </c>
      <c r="I538" s="1">
        <v>488.4</v>
      </c>
      <c r="J538" s="1">
        <v>6714</v>
      </c>
      <c r="K538" s="1">
        <v>50</v>
      </c>
      <c r="O538" s="98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.6" x14ac:dyDescent="0.3">
      <c r="A539" s="98">
        <v>538</v>
      </c>
      <c r="B539" s="1">
        <v>11</v>
      </c>
      <c r="C539" s="1" t="s">
        <v>488</v>
      </c>
      <c r="D539" s="1" t="s">
        <v>509</v>
      </c>
      <c r="E539" s="1">
        <v>1431</v>
      </c>
      <c r="F539" s="1" t="s">
        <v>79</v>
      </c>
      <c r="G539" s="1">
        <v>1431</v>
      </c>
      <c r="H539" s="1">
        <v>6664</v>
      </c>
      <c r="I539" s="1">
        <v>421.5</v>
      </c>
      <c r="J539" s="1">
        <v>6711</v>
      </c>
      <c r="K539" s="1">
        <v>47</v>
      </c>
      <c r="O539" s="98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.6" x14ac:dyDescent="0.3">
      <c r="A540" s="98">
        <v>539</v>
      </c>
      <c r="B540" s="1">
        <v>11</v>
      </c>
      <c r="C540" s="1" t="s">
        <v>488</v>
      </c>
      <c r="D540" s="1" t="s">
        <v>509</v>
      </c>
      <c r="E540" s="1">
        <v>1476</v>
      </c>
      <c r="F540" s="1" t="s">
        <v>80</v>
      </c>
      <c r="G540" s="1">
        <v>1476</v>
      </c>
      <c r="H540" s="1">
        <v>6664</v>
      </c>
      <c r="I540" s="1">
        <v>9256.9</v>
      </c>
      <c r="J540" s="1">
        <v>6733</v>
      </c>
      <c r="K540" s="1">
        <v>69</v>
      </c>
      <c r="O540" s="98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.6" x14ac:dyDescent="0.3">
      <c r="A541" s="98">
        <v>540</v>
      </c>
      <c r="B541" s="1">
        <v>11</v>
      </c>
      <c r="C541" s="1" t="s">
        <v>488</v>
      </c>
      <c r="D541" s="1" t="s">
        <v>509</v>
      </c>
      <c r="E541" s="1">
        <v>1503</v>
      </c>
      <c r="F541" s="1" t="s">
        <v>81</v>
      </c>
      <c r="G541" s="1">
        <v>1503</v>
      </c>
      <c r="H541" s="1">
        <v>6664</v>
      </c>
      <c r="I541" s="1">
        <v>1456.3</v>
      </c>
      <c r="J541" s="1">
        <v>6675</v>
      </c>
      <c r="K541" s="1">
        <v>11</v>
      </c>
      <c r="O541" s="98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.6" x14ac:dyDescent="0.3">
      <c r="A542" s="98">
        <v>541</v>
      </c>
      <c r="B542" s="1">
        <v>11</v>
      </c>
      <c r="C542" s="1" t="s">
        <v>488</v>
      </c>
      <c r="D542" s="1" t="s">
        <v>509</v>
      </c>
      <c r="E542" s="1">
        <v>1970</v>
      </c>
      <c r="F542" s="1" t="s">
        <v>102</v>
      </c>
      <c r="G542" s="1">
        <v>1970</v>
      </c>
      <c r="H542" s="1">
        <v>6664</v>
      </c>
      <c r="I542" s="1">
        <v>493.3</v>
      </c>
      <c r="J542" s="1">
        <v>6688</v>
      </c>
      <c r="K542" s="1">
        <v>24</v>
      </c>
      <c r="O542" s="98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.6" x14ac:dyDescent="0.3">
      <c r="A543" s="98">
        <v>542</v>
      </c>
      <c r="B543" s="1">
        <v>11</v>
      </c>
      <c r="C543" s="1" t="s">
        <v>488</v>
      </c>
      <c r="D543" s="1" t="s">
        <v>509</v>
      </c>
      <c r="E543" s="1">
        <v>2151</v>
      </c>
      <c r="F543" s="1" t="s">
        <v>503</v>
      </c>
      <c r="G543" s="1">
        <v>2151</v>
      </c>
      <c r="H543" s="1">
        <v>6664</v>
      </c>
      <c r="I543" s="1">
        <v>442.5</v>
      </c>
      <c r="J543" s="1">
        <v>6748</v>
      </c>
      <c r="K543" s="1">
        <v>84</v>
      </c>
      <c r="O543" s="98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.6" x14ac:dyDescent="0.3">
      <c r="A544" s="98">
        <v>543</v>
      </c>
      <c r="B544" s="1">
        <v>11</v>
      </c>
      <c r="C544" s="1" t="s">
        <v>488</v>
      </c>
      <c r="D544" s="1" t="s">
        <v>509</v>
      </c>
      <c r="E544" s="1">
        <v>2511</v>
      </c>
      <c r="F544" s="1" t="s">
        <v>123</v>
      </c>
      <c r="G544" s="1">
        <v>2511</v>
      </c>
      <c r="H544" s="1">
        <v>6664</v>
      </c>
      <c r="I544" s="1">
        <v>1956.7</v>
      </c>
      <c r="J544" s="1">
        <v>6664</v>
      </c>
      <c r="K544" s="1">
        <v>0</v>
      </c>
      <c r="O544" s="98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.6" x14ac:dyDescent="0.3">
      <c r="A545" s="98">
        <v>544</v>
      </c>
      <c r="B545" s="1">
        <v>11</v>
      </c>
      <c r="C545" s="1" t="s">
        <v>488</v>
      </c>
      <c r="D545" s="1" t="s">
        <v>509</v>
      </c>
      <c r="E545" s="1">
        <v>2718</v>
      </c>
      <c r="F545" s="1" t="s">
        <v>128</v>
      </c>
      <c r="G545" s="1">
        <v>2718</v>
      </c>
      <c r="H545" s="1">
        <v>6664</v>
      </c>
      <c r="I545" s="1">
        <v>516.6</v>
      </c>
      <c r="J545" s="1">
        <v>6729</v>
      </c>
      <c r="K545" s="1">
        <v>65</v>
      </c>
      <c r="O545" s="98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.6" x14ac:dyDescent="0.3">
      <c r="A546" s="98">
        <v>545</v>
      </c>
      <c r="B546" s="1">
        <v>11</v>
      </c>
      <c r="C546" s="1" t="s">
        <v>488</v>
      </c>
      <c r="D546" s="1" t="s">
        <v>509</v>
      </c>
      <c r="E546" s="1">
        <v>3609</v>
      </c>
      <c r="F546" s="1" t="s">
        <v>163</v>
      </c>
      <c r="G546" s="1">
        <v>3609</v>
      </c>
      <c r="H546" s="1">
        <v>6664</v>
      </c>
      <c r="I546" s="1">
        <v>467.1</v>
      </c>
      <c r="J546" s="1">
        <v>6664</v>
      </c>
      <c r="K546" s="1">
        <v>0</v>
      </c>
      <c r="O546" s="98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.6" x14ac:dyDescent="0.3">
      <c r="A547" s="98">
        <v>546</v>
      </c>
      <c r="B547" s="1">
        <v>11</v>
      </c>
      <c r="C547" s="1" t="s">
        <v>488</v>
      </c>
      <c r="D547" s="1" t="s">
        <v>509</v>
      </c>
      <c r="E547" s="1">
        <v>3645</v>
      </c>
      <c r="F547" s="1" t="s">
        <v>164</v>
      </c>
      <c r="G547" s="1">
        <v>3645</v>
      </c>
      <c r="H547" s="1">
        <v>6664</v>
      </c>
      <c r="I547" s="1">
        <v>2494.5</v>
      </c>
      <c r="J547" s="1">
        <v>6664</v>
      </c>
      <c r="K547" s="1">
        <v>0</v>
      </c>
      <c r="O547" s="98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.6" x14ac:dyDescent="0.3">
      <c r="A548" s="98">
        <v>547</v>
      </c>
      <c r="B548" s="1">
        <v>11</v>
      </c>
      <c r="C548" s="1" t="s">
        <v>488</v>
      </c>
      <c r="D548" s="1" t="s">
        <v>509</v>
      </c>
      <c r="E548" s="1">
        <v>4356</v>
      </c>
      <c r="F548" s="1" t="s">
        <v>188</v>
      </c>
      <c r="G548" s="1">
        <v>4356</v>
      </c>
      <c r="H548" s="1">
        <v>6664</v>
      </c>
      <c r="I548" s="1">
        <v>842.1</v>
      </c>
      <c r="J548" s="1">
        <v>6664</v>
      </c>
      <c r="K548" s="1">
        <v>0</v>
      </c>
      <c r="O548" s="98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.6" x14ac:dyDescent="0.3">
      <c r="A549" s="98">
        <v>548</v>
      </c>
      <c r="B549" s="1">
        <v>11</v>
      </c>
      <c r="C549" s="1" t="s">
        <v>488</v>
      </c>
      <c r="D549" s="1" t="s">
        <v>509</v>
      </c>
      <c r="E549" s="1">
        <v>4572</v>
      </c>
      <c r="F549" s="1" t="s">
        <v>198</v>
      </c>
      <c r="G549" s="1">
        <v>4572</v>
      </c>
      <c r="H549" s="1">
        <v>6664</v>
      </c>
      <c r="I549" s="1">
        <v>264.39999999999998</v>
      </c>
      <c r="J549" s="1">
        <v>6664</v>
      </c>
      <c r="K549" s="1">
        <v>0</v>
      </c>
      <c r="O549" s="98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.6" x14ac:dyDescent="0.3">
      <c r="A550" s="98">
        <v>549</v>
      </c>
      <c r="B550" s="1">
        <v>11</v>
      </c>
      <c r="C550" s="1" t="s">
        <v>488</v>
      </c>
      <c r="D550" s="1" t="s">
        <v>509</v>
      </c>
      <c r="E550" s="1">
        <v>4824</v>
      </c>
      <c r="F550" s="1" t="s">
        <v>247</v>
      </c>
      <c r="G550" s="1">
        <v>5510</v>
      </c>
      <c r="H550" s="1">
        <v>6664</v>
      </c>
      <c r="I550" s="1">
        <v>704</v>
      </c>
      <c r="J550" s="1">
        <v>6664</v>
      </c>
      <c r="K550" s="1">
        <v>0</v>
      </c>
      <c r="O550" s="98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41.4" x14ac:dyDescent="0.3">
      <c r="A551" s="98">
        <v>550</v>
      </c>
      <c r="B551" s="1">
        <v>11</v>
      </c>
      <c r="C551" s="1" t="s">
        <v>488</v>
      </c>
      <c r="D551" s="1" t="s">
        <v>509</v>
      </c>
      <c r="E551" s="1">
        <v>4978</v>
      </c>
      <c r="F551" s="1" t="s">
        <v>228</v>
      </c>
      <c r="G551" s="1">
        <v>4978</v>
      </c>
      <c r="H551" s="1">
        <v>6664</v>
      </c>
      <c r="I551" s="1">
        <v>192</v>
      </c>
      <c r="J551" s="1">
        <v>6664</v>
      </c>
      <c r="K551" s="1">
        <v>0</v>
      </c>
      <c r="O551" s="98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.6" x14ac:dyDescent="0.3">
      <c r="A552" s="98">
        <v>551</v>
      </c>
      <c r="B552" s="1">
        <v>11</v>
      </c>
      <c r="C552" s="1" t="s">
        <v>488</v>
      </c>
      <c r="D552" s="1" t="s">
        <v>509</v>
      </c>
      <c r="E552" s="1">
        <v>5463</v>
      </c>
      <c r="F552" s="1" t="s">
        <v>243</v>
      </c>
      <c r="G552" s="1">
        <v>5463</v>
      </c>
      <c r="H552" s="1">
        <v>6664</v>
      </c>
      <c r="I552" s="1">
        <v>1110.3</v>
      </c>
      <c r="J552" s="1">
        <v>6664</v>
      </c>
      <c r="K552" s="1">
        <v>0</v>
      </c>
      <c r="O552" s="98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.6" x14ac:dyDescent="0.3">
      <c r="A553" s="98">
        <v>552</v>
      </c>
      <c r="B553" s="1">
        <v>11</v>
      </c>
      <c r="C553" s="1" t="s">
        <v>488</v>
      </c>
      <c r="D553" s="1" t="s">
        <v>509</v>
      </c>
      <c r="E553" s="1">
        <v>6453</v>
      </c>
      <c r="F553" s="1" t="s">
        <v>285</v>
      </c>
      <c r="G553" s="1">
        <v>6453</v>
      </c>
      <c r="H553" s="1">
        <v>6664</v>
      </c>
      <c r="I553" s="1">
        <v>587.20000000000005</v>
      </c>
      <c r="J553" s="1">
        <v>6664</v>
      </c>
      <c r="K553" s="1">
        <v>0</v>
      </c>
      <c r="O553" s="98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.6" x14ac:dyDescent="0.3">
      <c r="A554" s="98">
        <v>553</v>
      </c>
      <c r="B554" s="1">
        <v>11</v>
      </c>
      <c r="C554" s="1" t="s">
        <v>488</v>
      </c>
      <c r="D554" s="1" t="s">
        <v>509</v>
      </c>
      <c r="E554" s="1">
        <v>6460</v>
      </c>
      <c r="F554" s="1" t="s">
        <v>286</v>
      </c>
      <c r="G554" s="1">
        <v>6460</v>
      </c>
      <c r="H554" s="1">
        <v>6664</v>
      </c>
      <c r="I554" s="1">
        <v>632.1</v>
      </c>
      <c r="J554" s="1">
        <v>6696</v>
      </c>
      <c r="K554" s="1">
        <v>32</v>
      </c>
      <c r="O554" s="98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.6" x14ac:dyDescent="0.3">
      <c r="A555" s="98">
        <v>554</v>
      </c>
      <c r="B555" s="1">
        <v>11</v>
      </c>
      <c r="C555" s="1" t="s">
        <v>488</v>
      </c>
      <c r="D555" s="1" t="s">
        <v>509</v>
      </c>
      <c r="E555" s="1">
        <v>6534</v>
      </c>
      <c r="F555" s="1" t="s">
        <v>292</v>
      </c>
      <c r="G555" s="1">
        <v>6534</v>
      </c>
      <c r="H555" s="1">
        <v>6664</v>
      </c>
      <c r="I555" s="1">
        <v>685.1</v>
      </c>
      <c r="J555" s="1">
        <v>6664</v>
      </c>
      <c r="K555" s="1">
        <v>0</v>
      </c>
      <c r="O555" s="98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.6" x14ac:dyDescent="0.3">
      <c r="A556" s="98">
        <v>555</v>
      </c>
      <c r="B556" s="1">
        <v>11</v>
      </c>
      <c r="C556" s="1" t="s">
        <v>488</v>
      </c>
      <c r="D556" s="1" t="s">
        <v>509</v>
      </c>
      <c r="E556" s="1">
        <v>6651</v>
      </c>
      <c r="F556" s="1" t="s">
        <v>299</v>
      </c>
      <c r="G556" s="1">
        <v>6651</v>
      </c>
      <c r="H556" s="1">
        <v>6664</v>
      </c>
      <c r="I556" s="1">
        <v>304</v>
      </c>
      <c r="J556" s="1">
        <v>6664</v>
      </c>
      <c r="K556" s="1">
        <v>0</v>
      </c>
      <c r="O556" s="98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.6" x14ac:dyDescent="0.3">
      <c r="A557" s="98">
        <v>556</v>
      </c>
      <c r="B557" s="1">
        <v>14</v>
      </c>
      <c r="C557" s="1" t="s">
        <v>489</v>
      </c>
      <c r="D557" s="1" t="s">
        <v>509</v>
      </c>
      <c r="E557" s="1">
        <v>1093</v>
      </c>
      <c r="F557" s="1" t="s">
        <v>57</v>
      </c>
      <c r="G557" s="1">
        <v>1093</v>
      </c>
      <c r="H557" s="1">
        <v>6664</v>
      </c>
      <c r="I557" s="1">
        <v>650.79999999999995</v>
      </c>
      <c r="J557" s="1">
        <v>6664</v>
      </c>
      <c r="K557" s="1">
        <v>0</v>
      </c>
      <c r="O557" s="98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.6" x14ac:dyDescent="0.3">
      <c r="A558" s="98">
        <v>557</v>
      </c>
      <c r="B558" s="1">
        <v>14</v>
      </c>
      <c r="C558" s="1" t="s">
        <v>489</v>
      </c>
      <c r="D558" s="1" t="s">
        <v>509</v>
      </c>
      <c r="E558" s="1">
        <v>1107</v>
      </c>
      <c r="F558" s="1" t="s">
        <v>61</v>
      </c>
      <c r="G558" s="1">
        <v>1107</v>
      </c>
      <c r="H558" s="1">
        <v>6664</v>
      </c>
      <c r="I558" s="1">
        <v>1281.5999999999999</v>
      </c>
      <c r="J558" s="1">
        <v>6664</v>
      </c>
      <c r="K558" s="1">
        <v>0</v>
      </c>
      <c r="O558" s="98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.6" x14ac:dyDescent="0.3">
      <c r="A559" s="98">
        <v>558</v>
      </c>
      <c r="B559" s="1">
        <v>14</v>
      </c>
      <c r="C559" s="1" t="s">
        <v>489</v>
      </c>
      <c r="D559" s="1" t="s">
        <v>509</v>
      </c>
      <c r="E559" s="1">
        <v>1211</v>
      </c>
      <c r="F559" s="1" t="s">
        <v>67</v>
      </c>
      <c r="G559" s="1">
        <v>1211</v>
      </c>
      <c r="H559" s="1">
        <v>6664</v>
      </c>
      <c r="I559" s="1">
        <v>1417.1</v>
      </c>
      <c r="J559" s="1">
        <v>6664</v>
      </c>
      <c r="K559" s="1">
        <v>0</v>
      </c>
      <c r="O559" s="98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.6" x14ac:dyDescent="0.3">
      <c r="A560" s="98">
        <v>559</v>
      </c>
      <c r="B560" s="1">
        <v>14</v>
      </c>
      <c r="C560" s="1" t="s">
        <v>489</v>
      </c>
      <c r="D560" s="1" t="s">
        <v>509</v>
      </c>
      <c r="E560" s="1">
        <v>1970</v>
      </c>
      <c r="F560" s="1" t="s">
        <v>102</v>
      </c>
      <c r="G560" s="1">
        <v>1970</v>
      </c>
      <c r="H560" s="1">
        <v>6664</v>
      </c>
      <c r="I560" s="1">
        <v>493.3</v>
      </c>
      <c r="J560" s="1">
        <v>6688</v>
      </c>
      <c r="K560" s="1">
        <v>24</v>
      </c>
      <c r="O560" s="98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.6" x14ac:dyDescent="0.3">
      <c r="A561" s="98">
        <v>560</v>
      </c>
      <c r="B561" s="1">
        <v>14</v>
      </c>
      <c r="C561" s="1" t="s">
        <v>489</v>
      </c>
      <c r="D561" s="1" t="s">
        <v>509</v>
      </c>
      <c r="E561" s="1">
        <v>3119</v>
      </c>
      <c r="F561" s="1" t="s">
        <v>147</v>
      </c>
      <c r="G561" s="1">
        <v>3119</v>
      </c>
      <c r="H561" s="1">
        <v>6664</v>
      </c>
      <c r="I561" s="1">
        <v>888.4</v>
      </c>
      <c r="J561" s="1">
        <v>6664</v>
      </c>
      <c r="K561" s="1">
        <v>0</v>
      </c>
      <c r="O561" s="98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.6" x14ac:dyDescent="0.3">
      <c r="A562" s="98">
        <v>561</v>
      </c>
      <c r="B562" s="1">
        <v>14</v>
      </c>
      <c r="C562" s="1" t="s">
        <v>489</v>
      </c>
      <c r="D562" s="1" t="s">
        <v>509</v>
      </c>
      <c r="E562" s="1">
        <v>3375</v>
      </c>
      <c r="F562" s="1" t="s">
        <v>157</v>
      </c>
      <c r="G562" s="1">
        <v>3375</v>
      </c>
      <c r="H562" s="1">
        <v>6664</v>
      </c>
      <c r="I562" s="1">
        <v>1744.8</v>
      </c>
      <c r="J562" s="1">
        <v>6664</v>
      </c>
      <c r="K562" s="1">
        <v>0</v>
      </c>
      <c r="O562" s="98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.6" x14ac:dyDescent="0.3">
      <c r="A563" s="98">
        <v>562</v>
      </c>
      <c r="B563" s="1">
        <v>14</v>
      </c>
      <c r="C563" s="1" t="s">
        <v>489</v>
      </c>
      <c r="D563" s="1" t="s">
        <v>509</v>
      </c>
      <c r="E563" s="1">
        <v>3465</v>
      </c>
      <c r="F563" s="1" t="s">
        <v>159</v>
      </c>
      <c r="G563" s="1">
        <v>3465</v>
      </c>
      <c r="H563" s="1">
        <v>6664</v>
      </c>
      <c r="I563" s="1">
        <v>299.89999999999998</v>
      </c>
      <c r="J563" s="1">
        <v>6664</v>
      </c>
      <c r="K563" s="1">
        <v>0</v>
      </c>
      <c r="O563" s="98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.6" x14ac:dyDescent="0.3">
      <c r="A564" s="98">
        <v>563</v>
      </c>
      <c r="B564" s="1">
        <v>14</v>
      </c>
      <c r="C564" s="1" t="s">
        <v>489</v>
      </c>
      <c r="D564" s="1" t="s">
        <v>509</v>
      </c>
      <c r="E564" s="1">
        <v>3906</v>
      </c>
      <c r="F564" s="1" t="s">
        <v>171</v>
      </c>
      <c r="G564" s="1">
        <v>3906</v>
      </c>
      <c r="H564" s="1">
        <v>6664</v>
      </c>
      <c r="I564" s="1">
        <v>452.4</v>
      </c>
      <c r="J564" s="1">
        <v>6664</v>
      </c>
      <c r="K564" s="1">
        <v>0</v>
      </c>
      <c r="O564" s="98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.6" x14ac:dyDescent="0.3">
      <c r="A565" s="98">
        <v>564</v>
      </c>
      <c r="B565" s="1">
        <v>14</v>
      </c>
      <c r="C565" s="1" t="s">
        <v>489</v>
      </c>
      <c r="D565" s="1" t="s">
        <v>509</v>
      </c>
      <c r="E565" s="1">
        <v>4212</v>
      </c>
      <c r="F565" s="1" t="s">
        <v>185</v>
      </c>
      <c r="G565" s="1">
        <v>4212</v>
      </c>
      <c r="H565" s="1">
        <v>6664</v>
      </c>
      <c r="I565" s="1">
        <v>343.1</v>
      </c>
      <c r="J565" s="1">
        <v>6664</v>
      </c>
      <c r="K565" s="1">
        <v>0</v>
      </c>
      <c r="O565" s="98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.6" x14ac:dyDescent="0.3">
      <c r="A566" s="98">
        <v>565</v>
      </c>
      <c r="B566" s="1">
        <v>14</v>
      </c>
      <c r="C566" s="1" t="s">
        <v>489</v>
      </c>
      <c r="D566" s="1" t="s">
        <v>509</v>
      </c>
      <c r="E566" s="1">
        <v>4505</v>
      </c>
      <c r="F566" s="1" t="s">
        <v>192</v>
      </c>
      <c r="G566" s="1">
        <v>4505</v>
      </c>
      <c r="H566" s="1">
        <v>6664</v>
      </c>
      <c r="I566" s="1">
        <v>258.3</v>
      </c>
      <c r="J566" s="1">
        <v>6738</v>
      </c>
      <c r="K566" s="1">
        <v>74</v>
      </c>
      <c r="O566" s="98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.6" x14ac:dyDescent="0.3">
      <c r="A567" s="98">
        <v>566</v>
      </c>
      <c r="B567" s="1">
        <v>14</v>
      </c>
      <c r="C567" s="1" t="s">
        <v>489</v>
      </c>
      <c r="D567" s="1" t="s">
        <v>509</v>
      </c>
      <c r="E567" s="1">
        <v>4527</v>
      </c>
      <c r="F567" s="1" t="s">
        <v>195</v>
      </c>
      <c r="G567" s="1">
        <v>4527</v>
      </c>
      <c r="H567" s="1">
        <v>6664</v>
      </c>
      <c r="I567" s="1">
        <v>632.79999999999995</v>
      </c>
      <c r="J567" s="1">
        <v>6667</v>
      </c>
      <c r="K567" s="1">
        <v>3</v>
      </c>
      <c r="O567" s="98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.6" x14ac:dyDescent="0.3">
      <c r="A568" s="98">
        <v>567</v>
      </c>
      <c r="B568" s="1">
        <v>14</v>
      </c>
      <c r="C568" s="1" t="s">
        <v>489</v>
      </c>
      <c r="D568" s="1" t="s">
        <v>509</v>
      </c>
      <c r="E568" s="1">
        <v>4572</v>
      </c>
      <c r="F568" s="1" t="s">
        <v>198</v>
      </c>
      <c r="G568" s="1">
        <v>4572</v>
      </c>
      <c r="H568" s="1">
        <v>6664</v>
      </c>
      <c r="I568" s="1">
        <v>264.39999999999998</v>
      </c>
      <c r="J568" s="1">
        <v>6664</v>
      </c>
      <c r="K568" s="1">
        <v>0</v>
      </c>
      <c r="O568" s="98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.6" x14ac:dyDescent="0.3">
      <c r="A569" s="98">
        <v>568</v>
      </c>
      <c r="B569" s="1">
        <v>14</v>
      </c>
      <c r="C569" s="1" t="s">
        <v>489</v>
      </c>
      <c r="D569" s="1" t="s">
        <v>509</v>
      </c>
      <c r="E569" s="1">
        <v>4725</v>
      </c>
      <c r="F569" s="1" t="s">
        <v>205</v>
      </c>
      <c r="G569" s="1">
        <v>4725</v>
      </c>
      <c r="H569" s="1">
        <v>6664</v>
      </c>
      <c r="I569" s="1">
        <v>2965.2</v>
      </c>
      <c r="J569" s="1">
        <v>6664</v>
      </c>
      <c r="K569" s="1">
        <v>0</v>
      </c>
      <c r="O569" s="98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.6" x14ac:dyDescent="0.3">
      <c r="A570" s="98">
        <v>569</v>
      </c>
      <c r="B570" s="1">
        <v>14</v>
      </c>
      <c r="C570" s="1" t="s">
        <v>489</v>
      </c>
      <c r="D570" s="1" t="s">
        <v>509</v>
      </c>
      <c r="E570" s="1">
        <v>5166</v>
      </c>
      <c r="F570" s="1" t="s">
        <v>236</v>
      </c>
      <c r="G570" s="1">
        <v>5166</v>
      </c>
      <c r="H570" s="1">
        <v>6664</v>
      </c>
      <c r="I570" s="1">
        <v>2157.6</v>
      </c>
      <c r="J570" s="1">
        <v>6664</v>
      </c>
      <c r="K570" s="1">
        <v>0</v>
      </c>
      <c r="O570" s="98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.6" x14ac:dyDescent="0.3">
      <c r="A571" s="98">
        <v>570</v>
      </c>
      <c r="B571" s="1">
        <v>14</v>
      </c>
      <c r="C571" s="1" t="s">
        <v>489</v>
      </c>
      <c r="D571" s="1" t="s">
        <v>509</v>
      </c>
      <c r="E571" s="1">
        <v>5256</v>
      </c>
      <c r="F571" s="1" t="s">
        <v>239</v>
      </c>
      <c r="G571" s="1">
        <v>5256</v>
      </c>
      <c r="H571" s="1">
        <v>6664</v>
      </c>
      <c r="I571" s="1">
        <v>693.6</v>
      </c>
      <c r="J571" s="1">
        <v>6664</v>
      </c>
      <c r="K571" s="1">
        <v>0</v>
      </c>
      <c r="O571" s="98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.6" x14ac:dyDescent="0.3">
      <c r="A572" s="98">
        <v>571</v>
      </c>
      <c r="B572" s="1">
        <v>14</v>
      </c>
      <c r="C572" s="1" t="s">
        <v>489</v>
      </c>
      <c r="D572" s="1" t="s">
        <v>509</v>
      </c>
      <c r="E572" s="1">
        <v>5319</v>
      </c>
      <c r="F572" s="1" t="s">
        <v>232</v>
      </c>
      <c r="G572" s="1">
        <v>5160</v>
      </c>
      <c r="H572" s="1">
        <v>6664</v>
      </c>
      <c r="I572" s="1">
        <v>1046.8</v>
      </c>
      <c r="J572" s="1">
        <v>6664</v>
      </c>
      <c r="K572" s="1">
        <v>0</v>
      </c>
      <c r="O572" s="98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.6" x14ac:dyDescent="0.3">
      <c r="A573" s="98">
        <v>572</v>
      </c>
      <c r="B573" s="1">
        <v>14</v>
      </c>
      <c r="C573" s="1" t="s">
        <v>489</v>
      </c>
      <c r="D573" s="1" t="s">
        <v>509</v>
      </c>
      <c r="E573" s="1">
        <v>5895</v>
      </c>
      <c r="F573" s="1" t="s">
        <v>256</v>
      </c>
      <c r="G573" s="1">
        <v>5895</v>
      </c>
      <c r="H573" s="1">
        <v>6664</v>
      </c>
      <c r="I573" s="1">
        <v>299.60000000000002</v>
      </c>
      <c r="J573" s="1">
        <v>6664</v>
      </c>
      <c r="K573" s="1">
        <v>0</v>
      </c>
      <c r="O573" s="98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41.4" x14ac:dyDescent="0.3">
      <c r="A574" s="98">
        <v>573</v>
      </c>
      <c r="B574" s="1">
        <v>14</v>
      </c>
      <c r="C574" s="1" t="s">
        <v>489</v>
      </c>
      <c r="D574" s="1" t="s">
        <v>509</v>
      </c>
      <c r="E574" s="1">
        <v>6094</v>
      </c>
      <c r="F574" s="1" t="s">
        <v>273</v>
      </c>
      <c r="G574" s="1">
        <v>6094</v>
      </c>
      <c r="H574" s="1">
        <v>6664</v>
      </c>
      <c r="I574" s="1">
        <v>581.70000000000005</v>
      </c>
      <c r="J574" s="1">
        <v>6664</v>
      </c>
      <c r="K574" s="1">
        <v>0</v>
      </c>
      <c r="O574" s="98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.6" x14ac:dyDescent="0.3">
      <c r="A575" s="98">
        <v>574</v>
      </c>
      <c r="B575" s="1">
        <v>14</v>
      </c>
      <c r="C575" s="1" t="s">
        <v>489</v>
      </c>
      <c r="D575" s="1" t="s">
        <v>509</v>
      </c>
      <c r="E575" s="1">
        <v>6101</v>
      </c>
      <c r="F575" s="1" t="s">
        <v>272</v>
      </c>
      <c r="G575" s="1">
        <v>6101</v>
      </c>
      <c r="H575" s="1">
        <v>6664</v>
      </c>
      <c r="I575" s="1">
        <v>6797.2</v>
      </c>
      <c r="J575" s="1">
        <v>6664</v>
      </c>
      <c r="K575" s="1">
        <v>0</v>
      </c>
      <c r="O575" s="98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.6" x14ac:dyDescent="0.3">
      <c r="A576" s="98">
        <v>575</v>
      </c>
      <c r="B576" s="1">
        <v>14</v>
      </c>
      <c r="C576" s="1" t="s">
        <v>489</v>
      </c>
      <c r="D576" s="1" t="s">
        <v>509</v>
      </c>
      <c r="E576" s="1">
        <v>6512</v>
      </c>
      <c r="F576" s="1" t="s">
        <v>290</v>
      </c>
      <c r="G576" s="1">
        <v>6512</v>
      </c>
      <c r="H576" s="1">
        <v>6664</v>
      </c>
      <c r="I576" s="1">
        <v>348.5</v>
      </c>
      <c r="J576" s="1">
        <v>6714</v>
      </c>
      <c r="K576" s="1">
        <v>50</v>
      </c>
      <c r="O576" s="98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.6" x14ac:dyDescent="0.3">
      <c r="A577" s="98">
        <v>576</v>
      </c>
      <c r="B577" s="1">
        <v>14</v>
      </c>
      <c r="C577" s="1" t="s">
        <v>489</v>
      </c>
      <c r="D577" s="1" t="s">
        <v>509</v>
      </c>
      <c r="E577" s="1">
        <v>6854</v>
      </c>
      <c r="F577" s="1" t="s">
        <v>308</v>
      </c>
      <c r="G577" s="1">
        <v>6854</v>
      </c>
      <c r="H577" s="1">
        <v>6664</v>
      </c>
      <c r="I577" s="1">
        <v>573</v>
      </c>
      <c r="J577" s="1">
        <v>6687</v>
      </c>
      <c r="K577" s="1">
        <v>23</v>
      </c>
      <c r="O577" s="98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.6" x14ac:dyDescent="0.3">
      <c r="A578" s="98">
        <v>577</v>
      </c>
      <c r="B578" s="1">
        <v>47</v>
      </c>
      <c r="C578" s="1" t="s">
        <v>490</v>
      </c>
      <c r="D578" s="1" t="s">
        <v>509</v>
      </c>
      <c r="E578" s="1">
        <v>621</v>
      </c>
      <c r="F578" s="1" t="s">
        <v>37</v>
      </c>
      <c r="G578" s="1">
        <v>621</v>
      </c>
      <c r="H578" s="1">
        <v>6664</v>
      </c>
      <c r="I578" s="1">
        <v>4134.1000000000004</v>
      </c>
      <c r="J578" s="1">
        <v>6738</v>
      </c>
      <c r="K578" s="1">
        <v>74</v>
      </c>
      <c r="O578" s="98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.6" x14ac:dyDescent="0.3">
      <c r="A579" s="98">
        <v>578</v>
      </c>
      <c r="B579" s="1">
        <v>47</v>
      </c>
      <c r="C579" s="1" t="s">
        <v>490</v>
      </c>
      <c r="D579" s="1" t="s">
        <v>509</v>
      </c>
      <c r="E579" s="1">
        <v>1611</v>
      </c>
      <c r="F579" s="1" t="s">
        <v>84</v>
      </c>
      <c r="G579" s="1">
        <v>1611</v>
      </c>
      <c r="H579" s="1">
        <v>6664</v>
      </c>
      <c r="I579" s="1">
        <v>15490</v>
      </c>
      <c r="J579" s="1">
        <v>6664</v>
      </c>
      <c r="K579" s="1">
        <v>0</v>
      </c>
      <c r="O579" s="98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.6" x14ac:dyDescent="0.3">
      <c r="A580" s="98">
        <v>579</v>
      </c>
      <c r="B580" s="1">
        <v>47</v>
      </c>
      <c r="C580" s="1" t="s">
        <v>490</v>
      </c>
      <c r="D580" s="1" t="s">
        <v>509</v>
      </c>
      <c r="E580" s="1">
        <v>4784</v>
      </c>
      <c r="F580" s="1" t="s">
        <v>215</v>
      </c>
      <c r="G580" s="1">
        <v>4784</v>
      </c>
      <c r="H580" s="1">
        <v>6664</v>
      </c>
      <c r="I580" s="1">
        <v>3062.1</v>
      </c>
      <c r="J580" s="1">
        <v>6664</v>
      </c>
      <c r="K580" s="1">
        <v>0</v>
      </c>
      <c r="O580" s="98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.6" x14ac:dyDescent="0.3">
      <c r="A581" s="98">
        <v>580</v>
      </c>
      <c r="B581" s="1">
        <v>47</v>
      </c>
      <c r="C581" s="1" t="s">
        <v>490</v>
      </c>
      <c r="D581" s="1" t="s">
        <v>509</v>
      </c>
      <c r="E581" s="1">
        <v>5250</v>
      </c>
      <c r="F581" s="1" t="s">
        <v>238</v>
      </c>
      <c r="G581" s="1">
        <v>5250</v>
      </c>
      <c r="H581" s="1">
        <v>6664</v>
      </c>
      <c r="I581" s="1">
        <v>4745.5</v>
      </c>
      <c r="J581" s="1">
        <v>6797</v>
      </c>
      <c r="K581" s="1">
        <v>133</v>
      </c>
      <c r="O581" s="98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.6" x14ac:dyDescent="0.3">
      <c r="A582" s="98">
        <v>581</v>
      </c>
      <c r="B582" s="1">
        <v>42</v>
      </c>
      <c r="C582" s="1" t="s">
        <v>491</v>
      </c>
      <c r="D582" s="1" t="s">
        <v>508</v>
      </c>
      <c r="E582" s="1">
        <v>1079</v>
      </c>
      <c r="F582" s="1" t="s">
        <v>58</v>
      </c>
      <c r="G582" s="1">
        <v>1079</v>
      </c>
      <c r="H582" s="1">
        <v>6664</v>
      </c>
      <c r="I582" s="1">
        <v>787.4</v>
      </c>
      <c r="J582" s="1">
        <v>6664</v>
      </c>
      <c r="K582" s="1">
        <v>0</v>
      </c>
      <c r="O582" s="98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.6" x14ac:dyDescent="0.3">
      <c r="A583" s="98">
        <v>582</v>
      </c>
      <c r="B583" s="1">
        <v>42</v>
      </c>
      <c r="C583" s="1" t="s">
        <v>491</v>
      </c>
      <c r="D583" s="1" t="s">
        <v>508</v>
      </c>
      <c r="E583" s="1">
        <v>1602</v>
      </c>
      <c r="F583" s="1" t="s">
        <v>83</v>
      </c>
      <c r="G583" s="1">
        <v>1602</v>
      </c>
      <c r="H583" s="1">
        <v>6664</v>
      </c>
      <c r="I583" s="1">
        <v>508.3</v>
      </c>
      <c r="J583" s="1">
        <v>6664</v>
      </c>
      <c r="K583" s="1">
        <v>0</v>
      </c>
      <c r="O583" s="98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.6" x14ac:dyDescent="0.3">
      <c r="A584" s="98">
        <v>583</v>
      </c>
      <c r="B584" s="1">
        <v>42</v>
      </c>
      <c r="C584" s="1" t="s">
        <v>491</v>
      </c>
      <c r="D584" s="1" t="s">
        <v>508</v>
      </c>
      <c r="E584" s="1">
        <v>2169</v>
      </c>
      <c r="F584" s="1" t="s">
        <v>111</v>
      </c>
      <c r="G584" s="1">
        <v>2169</v>
      </c>
      <c r="H584" s="1">
        <v>6664</v>
      </c>
      <c r="I584" s="1">
        <v>1636.6</v>
      </c>
      <c r="J584" s="1">
        <v>6664</v>
      </c>
      <c r="K584" s="1">
        <v>0</v>
      </c>
      <c r="O584" s="98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.6" x14ac:dyDescent="0.3">
      <c r="A585" s="98">
        <v>584</v>
      </c>
      <c r="B585" s="1">
        <v>42</v>
      </c>
      <c r="C585" s="1" t="s">
        <v>491</v>
      </c>
      <c r="D585" s="1" t="s">
        <v>508</v>
      </c>
      <c r="E585" s="1">
        <v>2322</v>
      </c>
      <c r="F585" s="1" t="s">
        <v>114</v>
      </c>
      <c r="G585" s="1">
        <v>2322</v>
      </c>
      <c r="H585" s="1">
        <v>6664</v>
      </c>
      <c r="I585" s="1">
        <v>2141.4</v>
      </c>
      <c r="J585" s="1">
        <v>6664</v>
      </c>
      <c r="K585" s="1">
        <v>0</v>
      </c>
      <c r="O585" s="98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.6" x14ac:dyDescent="0.3">
      <c r="A586" s="98">
        <v>585</v>
      </c>
      <c r="B586" s="1">
        <v>42</v>
      </c>
      <c r="C586" s="1" t="s">
        <v>491</v>
      </c>
      <c r="D586" s="1" t="s">
        <v>508</v>
      </c>
      <c r="E586" s="1">
        <v>2834</v>
      </c>
      <c r="F586" s="1" t="s">
        <v>135</v>
      </c>
      <c r="G586" s="1">
        <v>2834</v>
      </c>
      <c r="H586" s="1">
        <v>6664</v>
      </c>
      <c r="I586" s="1">
        <v>346.2</v>
      </c>
      <c r="J586" s="1">
        <v>6664</v>
      </c>
      <c r="K586" s="1">
        <v>0</v>
      </c>
      <c r="O586" s="98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.6" x14ac:dyDescent="0.3">
      <c r="A587" s="98">
        <v>586</v>
      </c>
      <c r="B587" s="1">
        <v>42</v>
      </c>
      <c r="C587" s="1" t="s">
        <v>491</v>
      </c>
      <c r="D587" s="1" t="s">
        <v>508</v>
      </c>
      <c r="E587" s="1">
        <v>2977</v>
      </c>
      <c r="F587" s="1" t="s">
        <v>138</v>
      </c>
      <c r="G587" s="1">
        <v>2977</v>
      </c>
      <c r="H587" s="1">
        <v>6664</v>
      </c>
      <c r="I587" s="1">
        <v>629.29999999999995</v>
      </c>
      <c r="J587" s="1">
        <v>6664</v>
      </c>
      <c r="K587" s="1">
        <v>0</v>
      </c>
      <c r="O587" s="98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.6" x14ac:dyDescent="0.3">
      <c r="A588" s="98">
        <v>587</v>
      </c>
      <c r="B588" s="1">
        <v>42</v>
      </c>
      <c r="C588" s="1" t="s">
        <v>491</v>
      </c>
      <c r="D588" s="1" t="s">
        <v>508</v>
      </c>
      <c r="E588" s="1">
        <v>3312</v>
      </c>
      <c r="F588" s="1" t="s">
        <v>154</v>
      </c>
      <c r="G588" s="1">
        <v>3312</v>
      </c>
      <c r="H588" s="1">
        <v>6664</v>
      </c>
      <c r="I588" s="1">
        <v>1913.8</v>
      </c>
      <c r="J588" s="1">
        <v>6664</v>
      </c>
      <c r="K588" s="1">
        <v>0</v>
      </c>
      <c r="O588" s="98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.6" x14ac:dyDescent="0.3">
      <c r="A589" s="98">
        <v>588</v>
      </c>
      <c r="B589" s="1">
        <v>42</v>
      </c>
      <c r="C589" s="1" t="s">
        <v>491</v>
      </c>
      <c r="D589" s="1" t="s">
        <v>508</v>
      </c>
      <c r="E589" s="1">
        <v>4536</v>
      </c>
      <c r="F589" s="1" t="s">
        <v>196</v>
      </c>
      <c r="G589" s="1">
        <v>4536</v>
      </c>
      <c r="H589" s="1">
        <v>6664</v>
      </c>
      <c r="I589" s="1">
        <v>1970.2</v>
      </c>
      <c r="J589" s="1">
        <v>6664</v>
      </c>
      <c r="K589" s="1">
        <v>0</v>
      </c>
      <c r="O589" s="98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.6" x14ac:dyDescent="0.3">
      <c r="A590" s="98">
        <v>589</v>
      </c>
      <c r="B590" s="1">
        <v>42</v>
      </c>
      <c r="C590" s="1" t="s">
        <v>491</v>
      </c>
      <c r="D590" s="1" t="s">
        <v>508</v>
      </c>
      <c r="E590" s="1">
        <v>4689</v>
      </c>
      <c r="F590" s="1" t="s">
        <v>203</v>
      </c>
      <c r="G590" s="1">
        <v>4689</v>
      </c>
      <c r="H590" s="1">
        <v>6664</v>
      </c>
      <c r="I590" s="1">
        <v>492.3</v>
      </c>
      <c r="J590" s="1">
        <v>6664</v>
      </c>
      <c r="K590" s="1">
        <v>0</v>
      </c>
      <c r="O590" s="98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.6" x14ac:dyDescent="0.3">
      <c r="A591" s="98">
        <v>590</v>
      </c>
      <c r="B591" s="1">
        <v>42</v>
      </c>
      <c r="C591" s="1" t="s">
        <v>491</v>
      </c>
      <c r="D591" s="1" t="s">
        <v>508</v>
      </c>
      <c r="E591" s="1">
        <v>6700</v>
      </c>
      <c r="F591" s="1" t="s">
        <v>301</v>
      </c>
      <c r="G591" s="1">
        <v>6700</v>
      </c>
      <c r="H591" s="1">
        <v>6664</v>
      </c>
      <c r="I591" s="1">
        <v>481.2</v>
      </c>
      <c r="J591" s="1">
        <v>6788</v>
      </c>
      <c r="K591" s="1">
        <v>124</v>
      </c>
      <c r="O591" s="98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.6" x14ac:dyDescent="0.3">
      <c r="A592" s="98">
        <v>591</v>
      </c>
      <c r="B592" s="1">
        <v>42</v>
      </c>
      <c r="C592" s="1" t="s">
        <v>491</v>
      </c>
      <c r="D592" s="1" t="s">
        <v>508</v>
      </c>
      <c r="E592" s="1">
        <v>6768</v>
      </c>
      <c r="F592" s="1" t="s">
        <v>304</v>
      </c>
      <c r="G592" s="1">
        <v>6768</v>
      </c>
      <c r="H592" s="1">
        <v>6664</v>
      </c>
      <c r="I592" s="1">
        <v>1745.1</v>
      </c>
      <c r="J592" s="1">
        <v>6664</v>
      </c>
      <c r="K592" s="1">
        <v>0</v>
      </c>
      <c r="O592" s="98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41.4" x14ac:dyDescent="0.3">
      <c r="A593" s="98">
        <v>592</v>
      </c>
      <c r="B593" s="1">
        <v>42</v>
      </c>
      <c r="C593" s="1" t="s">
        <v>491</v>
      </c>
      <c r="D593" s="1" t="s">
        <v>508</v>
      </c>
      <c r="E593" s="1">
        <v>7047</v>
      </c>
      <c r="F593" s="1" t="s">
        <v>330</v>
      </c>
      <c r="G593" s="1">
        <v>7047</v>
      </c>
      <c r="H593" s="1">
        <v>6664</v>
      </c>
      <c r="I593" s="1">
        <v>355.5</v>
      </c>
      <c r="J593" s="1">
        <v>6694</v>
      </c>
      <c r="K593" s="1">
        <v>30</v>
      </c>
      <c r="O593" s="98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.6" x14ac:dyDescent="0.3">
      <c r="A594" s="98">
        <v>593</v>
      </c>
      <c r="B594" s="1">
        <v>19</v>
      </c>
      <c r="C594" s="1" t="s">
        <v>492</v>
      </c>
      <c r="D594" s="1" t="s">
        <v>509</v>
      </c>
      <c r="E594" s="1">
        <v>261</v>
      </c>
      <c r="F594" s="1" t="s">
        <v>21</v>
      </c>
      <c r="G594" s="1">
        <v>261</v>
      </c>
      <c r="H594" s="1">
        <v>6664</v>
      </c>
      <c r="I594" s="1">
        <v>11193.3</v>
      </c>
      <c r="J594" s="1">
        <v>6664</v>
      </c>
      <c r="K594" s="1">
        <v>0</v>
      </c>
      <c r="O594" s="98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.6" x14ac:dyDescent="0.3">
      <c r="A595" s="98">
        <v>594</v>
      </c>
      <c r="B595" s="1">
        <v>19</v>
      </c>
      <c r="C595" s="1" t="s">
        <v>492</v>
      </c>
      <c r="D595" s="1" t="s">
        <v>509</v>
      </c>
      <c r="E595" s="1">
        <v>472</v>
      </c>
      <c r="F595" s="1" t="s">
        <v>28</v>
      </c>
      <c r="G595" s="1">
        <v>472</v>
      </c>
      <c r="H595" s="1">
        <v>6664</v>
      </c>
      <c r="I595" s="1">
        <v>1604</v>
      </c>
      <c r="J595" s="1">
        <v>6664</v>
      </c>
      <c r="K595" s="1">
        <v>0</v>
      </c>
      <c r="O595" s="98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.6" x14ac:dyDescent="0.3">
      <c r="A596" s="98">
        <v>595</v>
      </c>
      <c r="B596" s="1">
        <v>19</v>
      </c>
      <c r="C596" s="1" t="s">
        <v>492</v>
      </c>
      <c r="D596" s="1" t="s">
        <v>509</v>
      </c>
      <c r="E596" s="1">
        <v>720</v>
      </c>
      <c r="F596" s="1" t="s">
        <v>38</v>
      </c>
      <c r="G596" s="1">
        <v>720</v>
      </c>
      <c r="H596" s="1">
        <v>6664</v>
      </c>
      <c r="I596" s="1">
        <v>1916.2</v>
      </c>
      <c r="J596" s="1">
        <v>6664</v>
      </c>
      <c r="K596" s="1">
        <v>0</v>
      </c>
      <c r="O596" s="98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.6" x14ac:dyDescent="0.3">
      <c r="A597" s="98">
        <v>596</v>
      </c>
      <c r="B597" s="1">
        <v>19</v>
      </c>
      <c r="C597" s="1" t="s">
        <v>492</v>
      </c>
      <c r="D597" s="1" t="s">
        <v>509</v>
      </c>
      <c r="E597" s="1">
        <v>4779</v>
      </c>
      <c r="F597" s="1" t="s">
        <v>214</v>
      </c>
      <c r="G597" s="1">
        <v>4779</v>
      </c>
      <c r="H597" s="1">
        <v>6664</v>
      </c>
      <c r="I597" s="1">
        <v>1565.3</v>
      </c>
      <c r="J597" s="1">
        <v>6664</v>
      </c>
      <c r="K597" s="1">
        <v>0</v>
      </c>
      <c r="O597" s="98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.6" x14ac:dyDescent="0.3">
      <c r="A598" s="98">
        <v>597</v>
      </c>
      <c r="B598" s="1">
        <v>19</v>
      </c>
      <c r="C598" s="1" t="s">
        <v>492</v>
      </c>
      <c r="D598" s="1" t="s">
        <v>509</v>
      </c>
      <c r="E598" s="1">
        <v>5805</v>
      </c>
      <c r="F598" s="1" t="s">
        <v>252</v>
      </c>
      <c r="G598" s="1">
        <v>5805</v>
      </c>
      <c r="H598" s="1">
        <v>6664</v>
      </c>
      <c r="I598" s="1">
        <v>1122.9000000000001</v>
      </c>
      <c r="J598" s="1">
        <v>6732</v>
      </c>
      <c r="K598" s="1">
        <v>68</v>
      </c>
      <c r="O598" s="98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.6" x14ac:dyDescent="0.3">
      <c r="A599" s="98">
        <v>598</v>
      </c>
      <c r="B599" s="1">
        <v>19</v>
      </c>
      <c r="C599" s="1" t="s">
        <v>492</v>
      </c>
      <c r="D599" s="1" t="s">
        <v>509</v>
      </c>
      <c r="E599" s="1">
        <v>6101</v>
      </c>
      <c r="F599" s="1" t="s">
        <v>272</v>
      </c>
      <c r="G599" s="1">
        <v>6101</v>
      </c>
      <c r="H599" s="1">
        <v>6664</v>
      </c>
      <c r="I599" s="1">
        <v>6797.2</v>
      </c>
      <c r="J599" s="1">
        <v>6664</v>
      </c>
      <c r="K599" s="1">
        <v>0</v>
      </c>
      <c r="O599" s="98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.6" x14ac:dyDescent="0.3">
      <c r="A600" s="98">
        <v>599</v>
      </c>
      <c r="B600" s="1">
        <v>20</v>
      </c>
      <c r="C600" s="1" t="s">
        <v>493</v>
      </c>
      <c r="D600" s="1" t="s">
        <v>509</v>
      </c>
      <c r="E600" s="1">
        <v>261</v>
      </c>
      <c r="F600" s="1" t="s">
        <v>21</v>
      </c>
      <c r="G600" s="1">
        <v>261</v>
      </c>
      <c r="H600" s="1">
        <v>6664</v>
      </c>
      <c r="I600" s="1">
        <v>11193.3</v>
      </c>
      <c r="J600" s="1">
        <v>6664</v>
      </c>
      <c r="K600" s="1">
        <v>0</v>
      </c>
      <c r="O600" s="98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41.4" x14ac:dyDescent="0.3">
      <c r="A601" s="98">
        <v>600</v>
      </c>
      <c r="B601" s="1">
        <v>20</v>
      </c>
      <c r="C601" s="1" t="s">
        <v>493</v>
      </c>
      <c r="D601" s="1" t="s">
        <v>509</v>
      </c>
      <c r="E601" s="1">
        <v>1576</v>
      </c>
      <c r="F601" s="1" t="s">
        <v>82</v>
      </c>
      <c r="G601" s="1">
        <v>1576</v>
      </c>
      <c r="H601" s="1">
        <v>6664</v>
      </c>
      <c r="I601" s="1">
        <v>2690.2</v>
      </c>
      <c r="J601" s="1">
        <v>6664</v>
      </c>
      <c r="K601" s="1">
        <v>0</v>
      </c>
      <c r="O601" s="98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.6" x14ac:dyDescent="0.3">
      <c r="A602" s="98">
        <v>601</v>
      </c>
      <c r="B602" s="1">
        <v>20</v>
      </c>
      <c r="C602" s="1" t="s">
        <v>493</v>
      </c>
      <c r="D602" s="1" t="s">
        <v>509</v>
      </c>
      <c r="E602" s="1">
        <v>3231</v>
      </c>
      <c r="F602" s="1" t="s">
        <v>153</v>
      </c>
      <c r="G602" s="1">
        <v>3231</v>
      </c>
      <c r="H602" s="1">
        <v>6664</v>
      </c>
      <c r="I602" s="1">
        <v>6894.2</v>
      </c>
      <c r="J602" s="1">
        <v>6664</v>
      </c>
      <c r="K602" s="1">
        <v>0</v>
      </c>
      <c r="O602" s="98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.6" x14ac:dyDescent="0.3">
      <c r="A603" s="98">
        <v>602</v>
      </c>
      <c r="B603" s="1">
        <v>20</v>
      </c>
      <c r="C603" s="1" t="s">
        <v>493</v>
      </c>
      <c r="D603" s="1" t="s">
        <v>509</v>
      </c>
      <c r="E603" s="1">
        <v>4779</v>
      </c>
      <c r="F603" s="1" t="s">
        <v>214</v>
      </c>
      <c r="G603" s="1">
        <v>4779</v>
      </c>
      <c r="H603" s="1">
        <v>6664</v>
      </c>
      <c r="I603" s="1">
        <v>1565.3</v>
      </c>
      <c r="J603" s="1">
        <v>6664</v>
      </c>
      <c r="K603" s="1">
        <v>0</v>
      </c>
      <c r="O603" s="98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.6" x14ac:dyDescent="0.3">
      <c r="A604" s="98">
        <v>603</v>
      </c>
      <c r="B604" s="1">
        <v>20</v>
      </c>
      <c r="C604" s="1" t="s">
        <v>493</v>
      </c>
      <c r="D604" s="1" t="s">
        <v>509</v>
      </c>
      <c r="E604" s="1">
        <v>6579</v>
      </c>
      <c r="F604" s="1" t="s">
        <v>295</v>
      </c>
      <c r="G604" s="1">
        <v>6579</v>
      </c>
      <c r="H604" s="1">
        <v>6664</v>
      </c>
      <c r="I604" s="1">
        <v>3397.6</v>
      </c>
      <c r="J604" s="1">
        <v>6664</v>
      </c>
      <c r="K604" s="1">
        <v>0</v>
      </c>
      <c r="O604" s="98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41.4" x14ac:dyDescent="0.3">
      <c r="A605" s="98">
        <v>604</v>
      </c>
      <c r="B605" s="1">
        <v>20</v>
      </c>
      <c r="C605" s="1" t="s">
        <v>493</v>
      </c>
      <c r="D605" s="1" t="s">
        <v>509</v>
      </c>
      <c r="E605" s="1">
        <v>6957</v>
      </c>
      <c r="F605" s="1" t="s">
        <v>316</v>
      </c>
      <c r="G605" s="1">
        <v>6957</v>
      </c>
      <c r="H605" s="1">
        <v>6664</v>
      </c>
      <c r="I605" s="1">
        <v>8968.9</v>
      </c>
      <c r="J605" s="1">
        <v>6664</v>
      </c>
      <c r="K605" s="1">
        <v>0</v>
      </c>
      <c r="O605" s="98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41.4" x14ac:dyDescent="0.3">
      <c r="A606" s="98">
        <v>605</v>
      </c>
      <c r="B606" s="1">
        <v>20</v>
      </c>
      <c r="C606" s="1" t="s">
        <v>493</v>
      </c>
      <c r="D606" s="1" t="s">
        <v>509</v>
      </c>
      <c r="E606" s="1">
        <v>7110</v>
      </c>
      <c r="F606" s="1" t="s">
        <v>334</v>
      </c>
      <c r="G606" s="1">
        <v>7110</v>
      </c>
      <c r="H606" s="1">
        <v>6664</v>
      </c>
      <c r="I606" s="1">
        <v>950.3</v>
      </c>
      <c r="J606" s="1">
        <v>6756</v>
      </c>
      <c r="K606" s="1">
        <v>92</v>
      </c>
      <c r="O606" s="98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.6" x14ac:dyDescent="0.3">
      <c r="A607" s="98">
        <v>606</v>
      </c>
      <c r="B607" s="1">
        <v>48</v>
      </c>
      <c r="C607" s="1" t="s">
        <v>494</v>
      </c>
      <c r="D607" s="1" t="s">
        <v>509</v>
      </c>
      <c r="E607" s="1">
        <v>99</v>
      </c>
      <c r="F607" s="1" t="s">
        <v>13</v>
      </c>
      <c r="G607" s="1">
        <v>99</v>
      </c>
      <c r="H607" s="1">
        <v>6664</v>
      </c>
      <c r="I607" s="1">
        <v>515.29999999999995</v>
      </c>
      <c r="J607" s="1">
        <v>6664</v>
      </c>
      <c r="K607" s="1">
        <v>0</v>
      </c>
      <c r="O607" s="98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.6" x14ac:dyDescent="0.3">
      <c r="A608" s="98">
        <v>607</v>
      </c>
      <c r="B608" s="1">
        <v>48</v>
      </c>
      <c r="C608" s="1" t="s">
        <v>494</v>
      </c>
      <c r="D608" s="1" t="s">
        <v>509</v>
      </c>
      <c r="E608" s="1">
        <v>234</v>
      </c>
      <c r="F608" s="1" t="s">
        <v>19</v>
      </c>
      <c r="G608" s="1">
        <v>234</v>
      </c>
      <c r="H608" s="1">
        <v>6664</v>
      </c>
      <c r="I608" s="1">
        <v>1258.3</v>
      </c>
      <c r="J608" s="1">
        <v>6681</v>
      </c>
      <c r="K608" s="1">
        <v>17</v>
      </c>
      <c r="O608" s="98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.6" x14ac:dyDescent="0.3">
      <c r="A609" s="98">
        <v>608</v>
      </c>
      <c r="B609" s="1">
        <v>48</v>
      </c>
      <c r="C609" s="1" t="s">
        <v>494</v>
      </c>
      <c r="D609" s="1" t="s">
        <v>509</v>
      </c>
      <c r="E609" s="1">
        <v>1053</v>
      </c>
      <c r="F609" s="1" t="s">
        <v>52</v>
      </c>
      <c r="G609" s="1">
        <v>1053</v>
      </c>
      <c r="H609" s="1">
        <v>6664</v>
      </c>
      <c r="I609" s="1">
        <v>17091.7</v>
      </c>
      <c r="J609" s="1">
        <v>6664</v>
      </c>
      <c r="K609" s="1">
        <v>0</v>
      </c>
      <c r="O609" s="98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41.4" x14ac:dyDescent="0.3">
      <c r="A610" s="98">
        <v>609</v>
      </c>
      <c r="B610" s="1">
        <v>48</v>
      </c>
      <c r="C610" s="1" t="s">
        <v>494</v>
      </c>
      <c r="D610" s="1" t="s">
        <v>509</v>
      </c>
      <c r="E610" s="1">
        <v>1062</v>
      </c>
      <c r="F610" s="1" t="s">
        <v>53</v>
      </c>
      <c r="G610" s="1">
        <v>1062</v>
      </c>
      <c r="H610" s="1">
        <v>6664</v>
      </c>
      <c r="I610" s="1">
        <v>1364.1</v>
      </c>
      <c r="J610" s="1">
        <v>6664</v>
      </c>
      <c r="K610" s="1">
        <v>0</v>
      </c>
      <c r="O610" s="98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.6" x14ac:dyDescent="0.3">
      <c r="A611" s="98">
        <v>610</v>
      </c>
      <c r="B611" s="1">
        <v>48</v>
      </c>
      <c r="C611" s="1" t="s">
        <v>494</v>
      </c>
      <c r="D611" s="1" t="s">
        <v>509</v>
      </c>
      <c r="E611" s="1">
        <v>1089</v>
      </c>
      <c r="F611" s="1" t="s">
        <v>56</v>
      </c>
      <c r="G611" s="1">
        <v>1089</v>
      </c>
      <c r="H611" s="1">
        <v>6664</v>
      </c>
      <c r="I611" s="1">
        <v>478.8</v>
      </c>
      <c r="J611" s="1">
        <v>6725</v>
      </c>
      <c r="K611" s="1">
        <v>61</v>
      </c>
      <c r="O611" s="98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41.4" x14ac:dyDescent="0.3">
      <c r="A612" s="98">
        <v>611</v>
      </c>
      <c r="B612" s="1">
        <v>48</v>
      </c>
      <c r="C612" s="1" t="s">
        <v>494</v>
      </c>
      <c r="D612" s="1" t="s">
        <v>509</v>
      </c>
      <c r="E612" s="1">
        <v>1963</v>
      </c>
      <c r="F612" s="1" t="s">
        <v>98</v>
      </c>
      <c r="G612" s="1">
        <v>1963</v>
      </c>
      <c r="H612" s="1">
        <v>6664</v>
      </c>
      <c r="I612" s="1">
        <v>582.6</v>
      </c>
      <c r="J612" s="1">
        <v>6664</v>
      </c>
      <c r="K612" s="1">
        <v>0</v>
      </c>
      <c r="O612" s="98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55.2" x14ac:dyDescent="0.3">
      <c r="A613" s="98">
        <v>612</v>
      </c>
      <c r="B613" s="1">
        <v>48</v>
      </c>
      <c r="C613" s="1" t="s">
        <v>494</v>
      </c>
      <c r="D613" s="1" t="s">
        <v>509</v>
      </c>
      <c r="E613" s="1">
        <v>1989</v>
      </c>
      <c r="F613" s="1" t="s">
        <v>105</v>
      </c>
      <c r="G613" s="1">
        <v>1989</v>
      </c>
      <c r="H613" s="1">
        <v>6664</v>
      </c>
      <c r="I613" s="1">
        <v>385</v>
      </c>
      <c r="J613" s="1">
        <v>6664</v>
      </c>
      <c r="K613" s="1">
        <v>0</v>
      </c>
      <c r="O613" s="98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.6" x14ac:dyDescent="0.3">
      <c r="A614" s="98">
        <v>613</v>
      </c>
      <c r="B614" s="1">
        <v>48</v>
      </c>
      <c r="C614" s="1" t="s">
        <v>494</v>
      </c>
      <c r="D614" s="1" t="s">
        <v>509</v>
      </c>
      <c r="E614" s="1">
        <v>3105</v>
      </c>
      <c r="F614" s="1" t="s">
        <v>145</v>
      </c>
      <c r="G614" s="1">
        <v>3105</v>
      </c>
      <c r="H614" s="1">
        <v>6664</v>
      </c>
      <c r="I614" s="1">
        <v>1412</v>
      </c>
      <c r="J614" s="1">
        <v>6664</v>
      </c>
      <c r="K614" s="1">
        <v>0</v>
      </c>
      <c r="O614" s="98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.6" x14ac:dyDescent="0.3">
      <c r="A615" s="98">
        <v>614</v>
      </c>
      <c r="B615" s="1">
        <v>48</v>
      </c>
      <c r="C615" s="1" t="s">
        <v>494</v>
      </c>
      <c r="D615" s="1" t="s">
        <v>509</v>
      </c>
      <c r="E615" s="1">
        <v>3715</v>
      </c>
      <c r="F615" s="1" t="s">
        <v>165</v>
      </c>
      <c r="G615" s="1">
        <v>3715</v>
      </c>
      <c r="H615" s="1">
        <v>6664</v>
      </c>
      <c r="I615" s="1">
        <v>7312.5</v>
      </c>
      <c r="J615" s="1">
        <v>6665</v>
      </c>
      <c r="K615" s="1">
        <v>1</v>
      </c>
      <c r="O615" s="98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.6" x14ac:dyDescent="0.3">
      <c r="A616" s="98">
        <v>615</v>
      </c>
      <c r="B616" s="1">
        <v>48</v>
      </c>
      <c r="C616" s="1" t="s">
        <v>494</v>
      </c>
      <c r="D616" s="1" t="s">
        <v>509</v>
      </c>
      <c r="E616" s="1">
        <v>3744</v>
      </c>
      <c r="F616" s="1" t="s">
        <v>166</v>
      </c>
      <c r="G616" s="1">
        <v>3744</v>
      </c>
      <c r="H616" s="1">
        <v>6664</v>
      </c>
      <c r="I616" s="1">
        <v>662.9</v>
      </c>
      <c r="J616" s="1">
        <v>6664</v>
      </c>
      <c r="K616" s="1">
        <v>0</v>
      </c>
      <c r="O616" s="98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41.4" x14ac:dyDescent="0.3">
      <c r="A617" s="98">
        <v>616</v>
      </c>
      <c r="B617" s="1">
        <v>48</v>
      </c>
      <c r="C617" s="1" t="s">
        <v>494</v>
      </c>
      <c r="D617" s="1" t="s">
        <v>509</v>
      </c>
      <c r="E617" s="1">
        <v>4043</v>
      </c>
      <c r="F617" s="1" t="s">
        <v>178</v>
      </c>
      <c r="G617" s="1">
        <v>4043</v>
      </c>
      <c r="H617" s="1">
        <v>6664</v>
      </c>
      <c r="I617" s="1">
        <v>698.4</v>
      </c>
      <c r="J617" s="1">
        <v>6696</v>
      </c>
      <c r="K617" s="1">
        <v>32</v>
      </c>
      <c r="O617" s="98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.6" x14ac:dyDescent="0.3">
      <c r="A618" s="98">
        <v>617</v>
      </c>
      <c r="B618" s="1">
        <v>48</v>
      </c>
      <c r="C618" s="1" t="s">
        <v>494</v>
      </c>
      <c r="D618" s="1" t="s">
        <v>509</v>
      </c>
      <c r="E618" s="1">
        <v>4446</v>
      </c>
      <c r="F618" s="1" t="s">
        <v>190</v>
      </c>
      <c r="G618" s="1">
        <v>4446</v>
      </c>
      <c r="H618" s="1">
        <v>6664</v>
      </c>
      <c r="I618" s="1">
        <v>1025.7</v>
      </c>
      <c r="J618" s="1">
        <v>6664</v>
      </c>
      <c r="K618" s="1">
        <v>0</v>
      </c>
      <c r="O618" s="98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.6" x14ac:dyDescent="0.3">
      <c r="A619" s="98">
        <v>618</v>
      </c>
      <c r="B619" s="1">
        <v>48</v>
      </c>
      <c r="C619" s="1" t="s">
        <v>494</v>
      </c>
      <c r="D619" s="1" t="s">
        <v>509</v>
      </c>
      <c r="E619" s="1">
        <v>4554</v>
      </c>
      <c r="F619" s="1" t="s">
        <v>197</v>
      </c>
      <c r="G619" s="1">
        <v>4554</v>
      </c>
      <c r="H619" s="1">
        <v>6664</v>
      </c>
      <c r="I619" s="1">
        <v>1124.2</v>
      </c>
      <c r="J619" s="1">
        <v>6664</v>
      </c>
      <c r="K619" s="1">
        <v>0</v>
      </c>
      <c r="O619" s="98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.6" x14ac:dyDescent="0.3">
      <c r="A620" s="98">
        <v>619</v>
      </c>
      <c r="B620" s="1">
        <v>48</v>
      </c>
      <c r="C620" s="1" t="s">
        <v>494</v>
      </c>
      <c r="D620" s="1" t="s">
        <v>509</v>
      </c>
      <c r="E620" s="1">
        <v>4777</v>
      </c>
      <c r="F620" s="1" t="s">
        <v>212</v>
      </c>
      <c r="G620" s="1">
        <v>4777</v>
      </c>
      <c r="H620" s="1">
        <v>6664</v>
      </c>
      <c r="I620" s="1">
        <v>641.20000000000005</v>
      </c>
      <c r="J620" s="1">
        <v>6713</v>
      </c>
      <c r="K620" s="1">
        <v>49</v>
      </c>
      <c r="O620" s="98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41.4" x14ac:dyDescent="0.3">
      <c r="A621" s="98">
        <v>620</v>
      </c>
      <c r="B621" s="1">
        <v>48</v>
      </c>
      <c r="C621" s="1" t="s">
        <v>494</v>
      </c>
      <c r="D621" s="1" t="s">
        <v>509</v>
      </c>
      <c r="E621" s="1">
        <v>4905</v>
      </c>
      <c r="F621" s="1" t="s">
        <v>227</v>
      </c>
      <c r="G621" s="1">
        <v>4905</v>
      </c>
      <c r="H621" s="1">
        <v>6664</v>
      </c>
      <c r="I621" s="1">
        <v>218</v>
      </c>
      <c r="J621" s="1">
        <v>6676</v>
      </c>
      <c r="K621" s="1">
        <v>12</v>
      </c>
      <c r="O621" s="98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.6" x14ac:dyDescent="0.3">
      <c r="A622" s="98">
        <v>621</v>
      </c>
      <c r="B622" s="1">
        <v>48</v>
      </c>
      <c r="C622" s="1" t="s">
        <v>494</v>
      </c>
      <c r="D622" s="1" t="s">
        <v>509</v>
      </c>
      <c r="E622" s="1">
        <v>6138</v>
      </c>
      <c r="F622" s="1" t="s">
        <v>277</v>
      </c>
      <c r="G622" s="1">
        <v>6138</v>
      </c>
      <c r="H622" s="1">
        <v>6664</v>
      </c>
      <c r="I622" s="1">
        <v>368.8</v>
      </c>
      <c r="J622" s="1">
        <v>6706</v>
      </c>
      <c r="K622" s="1">
        <v>42</v>
      </c>
      <c r="O622" s="98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.6" x14ac:dyDescent="0.3">
      <c r="A623" s="98">
        <v>622</v>
      </c>
      <c r="B623" s="1">
        <v>48</v>
      </c>
      <c r="C623" s="1" t="s">
        <v>494</v>
      </c>
      <c r="D623" s="1" t="s">
        <v>509</v>
      </c>
      <c r="E623" s="1">
        <v>6175</v>
      </c>
      <c r="F623" s="1" t="s">
        <v>280</v>
      </c>
      <c r="G623" s="1">
        <v>6175</v>
      </c>
      <c r="H623" s="1">
        <v>6664</v>
      </c>
      <c r="I623" s="1">
        <v>633.4</v>
      </c>
      <c r="J623" s="1">
        <v>6678</v>
      </c>
      <c r="K623" s="1">
        <v>14</v>
      </c>
      <c r="O623" s="98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41.4" x14ac:dyDescent="0.3">
      <c r="A624" s="98">
        <v>623</v>
      </c>
      <c r="B624" s="1">
        <v>48</v>
      </c>
      <c r="C624" s="1" t="s">
        <v>494</v>
      </c>
      <c r="D624" s="1" t="s">
        <v>509</v>
      </c>
      <c r="E624" s="1">
        <v>6660</v>
      </c>
      <c r="F624" s="1" t="s">
        <v>300</v>
      </c>
      <c r="G624" s="1">
        <v>6660</v>
      </c>
      <c r="H624" s="1">
        <v>6664</v>
      </c>
      <c r="I624" s="1">
        <v>1534.5</v>
      </c>
      <c r="J624" s="1">
        <v>6664</v>
      </c>
      <c r="K624" s="1">
        <v>0</v>
      </c>
      <c r="O624" s="98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55.2" x14ac:dyDescent="0.3">
      <c r="A625" s="98">
        <v>624</v>
      </c>
      <c r="B625" s="1">
        <v>48</v>
      </c>
      <c r="C625" s="1" t="s">
        <v>494</v>
      </c>
      <c r="D625" s="1" t="s">
        <v>509</v>
      </c>
      <c r="E625" s="1">
        <v>6950</v>
      </c>
      <c r="F625" s="1" t="s">
        <v>315</v>
      </c>
      <c r="G625" s="1">
        <v>6950</v>
      </c>
      <c r="H625" s="1">
        <v>6664</v>
      </c>
      <c r="I625" s="1">
        <v>1490.1</v>
      </c>
      <c r="J625" s="1">
        <v>6667</v>
      </c>
      <c r="K625" s="1">
        <v>3</v>
      </c>
      <c r="O625" s="98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41.4" x14ac:dyDescent="0.3">
      <c r="A626" s="98">
        <v>625</v>
      </c>
      <c r="B626" s="1">
        <v>48</v>
      </c>
      <c r="C626" s="1" t="s">
        <v>494</v>
      </c>
      <c r="D626" s="1" t="s">
        <v>509</v>
      </c>
      <c r="E626" s="1">
        <v>6961</v>
      </c>
      <c r="F626" s="1" t="s">
        <v>325</v>
      </c>
      <c r="G626" s="1">
        <v>6961</v>
      </c>
      <c r="H626" s="1">
        <v>6664</v>
      </c>
      <c r="I626" s="1">
        <v>3149</v>
      </c>
      <c r="J626" s="1">
        <v>6719</v>
      </c>
      <c r="K626" s="1">
        <v>55</v>
      </c>
      <c r="O626" s="98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3">
      <c r="A627" s="98"/>
      <c r="B627" s="1"/>
      <c r="C627" s="1"/>
      <c r="D627" s="1"/>
      <c r="E627" s="1"/>
      <c r="F627" s="1"/>
      <c r="G627" s="1"/>
      <c r="H627" s="1"/>
      <c r="I627" s="1"/>
      <c r="J627" s="1"/>
      <c r="K627" s="1"/>
      <c r="O627" s="98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3">
      <c r="A628" s="98"/>
      <c r="B628" s="1"/>
      <c r="C628" s="1"/>
      <c r="D628" s="1"/>
      <c r="E628" s="1"/>
      <c r="F628" s="1"/>
      <c r="G628" s="1"/>
      <c r="H628" s="1"/>
      <c r="I628" s="1"/>
      <c r="J628" s="1"/>
      <c r="K628" s="1"/>
      <c r="O628" s="98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3">
      <c r="A629" s="98"/>
      <c r="B629" s="1"/>
      <c r="C629" s="1"/>
      <c r="D629" s="1"/>
      <c r="E629" s="1"/>
      <c r="F629" s="1"/>
      <c r="G629" s="1"/>
      <c r="H629" s="1"/>
      <c r="I629" s="1"/>
      <c r="J629" s="1"/>
      <c r="K629" s="1"/>
      <c r="O629" s="98"/>
      <c r="P629" s="1"/>
      <c r="Q629" s="1"/>
      <c r="R629" s="1"/>
      <c r="S629" s="1"/>
      <c r="T629" s="1"/>
      <c r="U629" s="1"/>
      <c r="V629" s="1"/>
      <c r="W629" s="1"/>
      <c r="X629" s="1"/>
      <c r="Y6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7"/>
  <sheetViews>
    <sheetView workbookViewId="0">
      <selection activeCell="A331" sqref="A330:XFD331"/>
    </sheetView>
  </sheetViews>
  <sheetFormatPr defaultColWidth="8.88671875" defaultRowHeight="13.8" x14ac:dyDescent="0.3"/>
  <cols>
    <col min="1" max="3" width="8.88671875" style="30"/>
    <col min="4" max="4" width="23.88671875" style="30" bestFit="1" customWidth="1"/>
    <col min="5" max="16384" width="8.88671875" style="30"/>
  </cols>
  <sheetData>
    <row r="1" spans="1:14" x14ac:dyDescent="0.3">
      <c r="H1" s="31" t="s">
        <v>344</v>
      </c>
      <c r="I1" s="30">
        <f>Comp_DCPP!A4</f>
        <v>27</v>
      </c>
    </row>
    <row r="2" spans="1:14" x14ac:dyDescent="0.3">
      <c r="H2" s="30" t="s">
        <v>345</v>
      </c>
      <c r="I2" s="30">
        <f>VLOOKUP(I1,$B:$F,5,FALSE)</f>
        <v>42</v>
      </c>
    </row>
    <row r="3" spans="1:14" ht="15" thickBot="1" x14ac:dyDescent="0.35">
      <c r="A3" s="32" t="s">
        <v>0</v>
      </c>
      <c r="B3" s="111" t="s">
        <v>362</v>
      </c>
      <c r="C3" s="111" t="s">
        <v>550</v>
      </c>
      <c r="D3" s="111" t="s">
        <v>2</v>
      </c>
      <c r="E3" s="111" t="s">
        <v>620</v>
      </c>
      <c r="F3" s="112" t="s">
        <v>581</v>
      </c>
      <c r="G3" s="113" t="s">
        <v>582</v>
      </c>
      <c r="H3" s="114" t="s">
        <v>1</v>
      </c>
      <c r="I3" s="114" t="s">
        <v>550</v>
      </c>
      <c r="J3" t="s">
        <v>583</v>
      </c>
      <c r="K3" t="s">
        <v>584</v>
      </c>
      <c r="L3"/>
      <c r="M3" t="s">
        <v>1</v>
      </c>
      <c r="N3" t="s">
        <v>550</v>
      </c>
    </row>
    <row r="4" spans="1:14" ht="14.4" x14ac:dyDescent="0.3">
      <c r="B4" s="118"/>
      <c r="C4" s="118"/>
      <c r="D4" s="118" t="s">
        <v>346</v>
      </c>
      <c r="E4" s="118"/>
      <c r="F4" s="118"/>
      <c r="G4" s="118"/>
      <c r="H4" s="118"/>
      <c r="I4" s="118"/>
      <c r="J4" s="118"/>
      <c r="K4" s="118"/>
      <c r="L4"/>
      <c r="M4"/>
      <c r="N4"/>
    </row>
    <row r="5" spans="1:14" ht="14.4" x14ac:dyDescent="0.3">
      <c r="A5" s="98">
        <v>3</v>
      </c>
      <c r="B5" s="124">
        <v>18</v>
      </c>
      <c r="C5" s="124">
        <v>18</v>
      </c>
      <c r="D5" s="124" t="s">
        <v>8</v>
      </c>
      <c r="E5" s="124">
        <v>306.3</v>
      </c>
      <c r="F5" s="124">
        <v>288</v>
      </c>
      <c r="G5" s="124">
        <v>1159</v>
      </c>
      <c r="H5" s="124">
        <v>18</v>
      </c>
      <c r="I5" s="124">
        <v>18</v>
      </c>
      <c r="J5" s="124">
        <v>253</v>
      </c>
      <c r="K5" s="124">
        <v>296</v>
      </c>
      <c r="L5"/>
      <c r="M5">
        <f t="shared" ref="M5:N68" si="0">H5</f>
        <v>18</v>
      </c>
      <c r="N5">
        <f t="shared" si="0"/>
        <v>18</v>
      </c>
    </row>
    <row r="6" spans="1:14" ht="14.4" x14ac:dyDescent="0.3">
      <c r="A6" s="98">
        <v>4</v>
      </c>
      <c r="B6" s="124">
        <v>27</v>
      </c>
      <c r="C6" s="124">
        <v>27</v>
      </c>
      <c r="D6" s="124" t="s">
        <v>551</v>
      </c>
      <c r="E6" s="124">
        <v>2130.9</v>
      </c>
      <c r="F6" s="124">
        <v>42</v>
      </c>
      <c r="G6" s="124">
        <v>1122</v>
      </c>
      <c r="H6" s="124">
        <v>27</v>
      </c>
      <c r="I6" s="124">
        <v>27</v>
      </c>
      <c r="J6" s="124">
        <v>2216.8000000000002</v>
      </c>
      <c r="K6" s="124">
        <v>42</v>
      </c>
      <c r="L6"/>
      <c r="M6">
        <f t="shared" si="0"/>
        <v>27</v>
      </c>
      <c r="N6">
        <f t="shared" si="0"/>
        <v>27</v>
      </c>
    </row>
    <row r="7" spans="1:14" ht="14.4" x14ac:dyDescent="0.3">
      <c r="A7" s="98">
        <v>1</v>
      </c>
      <c r="B7" s="124">
        <v>9</v>
      </c>
      <c r="C7" s="124">
        <v>9</v>
      </c>
      <c r="D7" s="124" t="s">
        <v>7</v>
      </c>
      <c r="E7" s="124">
        <v>686.4</v>
      </c>
      <c r="F7" s="124">
        <v>163</v>
      </c>
      <c r="G7" s="124">
        <v>734</v>
      </c>
      <c r="H7" s="124">
        <v>9</v>
      </c>
      <c r="I7" s="124">
        <v>9</v>
      </c>
      <c r="J7" s="124">
        <v>596</v>
      </c>
      <c r="K7" s="124">
        <v>199</v>
      </c>
      <c r="L7"/>
      <c r="M7">
        <f t="shared" si="0"/>
        <v>9</v>
      </c>
      <c r="N7">
        <f t="shared" si="0"/>
        <v>9</v>
      </c>
    </row>
    <row r="8" spans="1:14" ht="14.4" x14ac:dyDescent="0.3">
      <c r="A8" s="98">
        <v>2</v>
      </c>
      <c r="B8" s="124">
        <v>441</v>
      </c>
      <c r="C8" s="124">
        <v>441</v>
      </c>
      <c r="D8" s="124" t="s">
        <v>497</v>
      </c>
      <c r="E8" s="124">
        <v>792.6</v>
      </c>
      <c r="F8" s="124">
        <v>145</v>
      </c>
      <c r="G8" s="124">
        <v>1318</v>
      </c>
      <c r="H8" s="124">
        <v>441</v>
      </c>
      <c r="I8" s="124">
        <v>441</v>
      </c>
      <c r="J8" s="124">
        <v>734.3</v>
      </c>
      <c r="K8" s="124">
        <v>162</v>
      </c>
      <c r="L8"/>
      <c r="M8">
        <f t="shared" si="0"/>
        <v>441</v>
      </c>
      <c r="N8">
        <f t="shared" si="0"/>
        <v>441</v>
      </c>
    </row>
    <row r="9" spans="1:14" ht="14.4" x14ac:dyDescent="0.3">
      <c r="A9" s="98">
        <v>5</v>
      </c>
      <c r="B9" s="124">
        <v>63</v>
      </c>
      <c r="C9" s="124">
        <v>63</v>
      </c>
      <c r="D9" s="124" t="s">
        <v>552</v>
      </c>
      <c r="E9" s="124">
        <v>555.20000000000005</v>
      </c>
      <c r="F9" s="124">
        <v>203</v>
      </c>
      <c r="G9" s="124">
        <v>1229</v>
      </c>
      <c r="H9" s="124">
        <v>63</v>
      </c>
      <c r="I9" s="124">
        <v>63</v>
      </c>
      <c r="J9" s="124">
        <v>548.20000000000005</v>
      </c>
      <c r="K9" s="124">
        <v>209</v>
      </c>
      <c r="L9"/>
      <c r="M9">
        <f t="shared" si="0"/>
        <v>63</v>
      </c>
      <c r="N9">
        <f t="shared" si="0"/>
        <v>63</v>
      </c>
    </row>
    <row r="10" spans="1:14" ht="14.4" x14ac:dyDescent="0.3">
      <c r="A10" s="98">
        <v>6</v>
      </c>
      <c r="B10" s="124">
        <v>72</v>
      </c>
      <c r="C10" s="124">
        <v>72</v>
      </c>
      <c r="D10" s="124" t="s">
        <v>11</v>
      </c>
      <c r="E10" s="124">
        <v>209.6</v>
      </c>
      <c r="F10" s="124">
        <v>310</v>
      </c>
      <c r="G10" s="124">
        <v>540</v>
      </c>
      <c r="H10" s="124">
        <v>72</v>
      </c>
      <c r="I10" s="124">
        <v>72</v>
      </c>
      <c r="J10" s="124">
        <v>102</v>
      </c>
      <c r="K10" s="124">
        <v>319</v>
      </c>
      <c r="L10"/>
      <c r="M10">
        <f t="shared" si="0"/>
        <v>72</v>
      </c>
      <c r="N10">
        <f t="shared" si="0"/>
        <v>72</v>
      </c>
    </row>
    <row r="11" spans="1:14" ht="14.4" x14ac:dyDescent="0.3">
      <c r="A11" s="98">
        <v>7</v>
      </c>
      <c r="B11" s="124">
        <v>81</v>
      </c>
      <c r="C11" s="124">
        <v>81</v>
      </c>
      <c r="D11" s="124" t="s">
        <v>12</v>
      </c>
      <c r="E11" s="124">
        <v>1099.4000000000001</v>
      </c>
      <c r="F11" s="124">
        <v>101</v>
      </c>
      <c r="G11" s="124">
        <v>1518</v>
      </c>
      <c r="H11" s="124">
        <v>81</v>
      </c>
      <c r="I11" s="124">
        <v>81</v>
      </c>
      <c r="J11" s="124">
        <v>1070.0999999999999</v>
      </c>
      <c r="K11" s="124">
        <v>111</v>
      </c>
      <c r="L11"/>
      <c r="M11">
        <f t="shared" si="0"/>
        <v>81</v>
      </c>
      <c r="N11">
        <f t="shared" si="0"/>
        <v>81</v>
      </c>
    </row>
    <row r="12" spans="1:14" ht="14.4" x14ac:dyDescent="0.3">
      <c r="A12" s="98">
        <v>8</v>
      </c>
      <c r="B12" s="124">
        <v>99</v>
      </c>
      <c r="C12" s="124">
        <v>99</v>
      </c>
      <c r="D12" s="124" t="s">
        <v>13</v>
      </c>
      <c r="E12" s="124">
        <v>526.5</v>
      </c>
      <c r="F12" s="124">
        <v>214</v>
      </c>
      <c r="G12" s="124">
        <v>1030</v>
      </c>
      <c r="H12" s="124">
        <v>99</v>
      </c>
      <c r="I12" s="124">
        <v>99</v>
      </c>
      <c r="J12" s="124">
        <v>769.6</v>
      </c>
      <c r="K12" s="124">
        <v>155</v>
      </c>
      <c r="L12"/>
      <c r="M12">
        <f t="shared" si="0"/>
        <v>99</v>
      </c>
      <c r="N12">
        <f t="shared" si="0"/>
        <v>99</v>
      </c>
    </row>
    <row r="13" spans="1:14" ht="14.4" x14ac:dyDescent="0.3">
      <c r="A13" s="98">
        <v>9</v>
      </c>
      <c r="B13" s="124">
        <v>108</v>
      </c>
      <c r="C13" s="124">
        <v>108</v>
      </c>
      <c r="D13" s="124" t="s">
        <v>14</v>
      </c>
      <c r="E13" s="124">
        <v>273.7</v>
      </c>
      <c r="F13" s="124">
        <v>298</v>
      </c>
      <c r="G13" s="124">
        <v>759</v>
      </c>
      <c r="H13" s="124">
        <v>108</v>
      </c>
      <c r="I13" s="124">
        <v>108</v>
      </c>
      <c r="J13" s="124">
        <v>129</v>
      </c>
      <c r="K13" s="124">
        <v>312</v>
      </c>
      <c r="L13"/>
      <c r="M13">
        <f t="shared" si="0"/>
        <v>108</v>
      </c>
      <c r="N13">
        <f t="shared" si="0"/>
        <v>108</v>
      </c>
    </row>
    <row r="14" spans="1:14" ht="14.4" x14ac:dyDescent="0.3">
      <c r="A14" s="98">
        <v>10</v>
      </c>
      <c r="B14" s="124">
        <v>126</v>
      </c>
      <c r="C14" s="124">
        <v>126</v>
      </c>
      <c r="D14" s="124" t="s">
        <v>15</v>
      </c>
      <c r="E14" s="124">
        <v>1446.4</v>
      </c>
      <c r="F14" s="124">
        <v>72</v>
      </c>
      <c r="G14" s="124">
        <v>514</v>
      </c>
      <c r="H14" s="124">
        <v>126</v>
      </c>
      <c r="I14" s="124">
        <v>126</v>
      </c>
      <c r="J14" s="124">
        <v>1455.6</v>
      </c>
      <c r="K14" s="124">
        <v>76</v>
      </c>
      <c r="L14"/>
      <c r="M14">
        <f t="shared" si="0"/>
        <v>126</v>
      </c>
      <c r="N14">
        <f t="shared" si="0"/>
        <v>126</v>
      </c>
    </row>
    <row r="15" spans="1:14" ht="14.4" x14ac:dyDescent="0.3">
      <c r="A15" s="98">
        <v>11</v>
      </c>
      <c r="B15" s="124">
        <v>135</v>
      </c>
      <c r="C15" s="124">
        <v>135</v>
      </c>
      <c r="D15" s="124" t="s">
        <v>16</v>
      </c>
      <c r="E15" s="124">
        <v>1087.4000000000001</v>
      </c>
      <c r="F15" s="124">
        <v>103</v>
      </c>
      <c r="G15" s="124">
        <v>117</v>
      </c>
      <c r="H15" s="124">
        <v>135</v>
      </c>
      <c r="I15" s="124">
        <v>135</v>
      </c>
      <c r="J15" s="124">
        <v>1082.5</v>
      </c>
      <c r="K15" s="124">
        <v>109</v>
      </c>
      <c r="L15"/>
      <c r="M15">
        <f t="shared" si="0"/>
        <v>135</v>
      </c>
      <c r="N15">
        <f t="shared" si="0"/>
        <v>135</v>
      </c>
    </row>
    <row r="16" spans="1:14" ht="14.4" x14ac:dyDescent="0.3">
      <c r="A16" s="98">
        <v>12</v>
      </c>
      <c r="B16" s="124">
        <v>171</v>
      </c>
      <c r="C16" s="124">
        <v>171</v>
      </c>
      <c r="D16" s="124" t="s">
        <v>553</v>
      </c>
      <c r="E16" s="124">
        <v>872.8</v>
      </c>
      <c r="F16" s="124">
        <v>130</v>
      </c>
      <c r="G16" s="124">
        <v>524</v>
      </c>
      <c r="H16" s="124">
        <v>171</v>
      </c>
      <c r="I16" s="124">
        <v>171</v>
      </c>
      <c r="J16" s="124">
        <v>796.8</v>
      </c>
      <c r="K16" s="124">
        <v>151</v>
      </c>
      <c r="L16"/>
      <c r="M16">
        <f t="shared" si="0"/>
        <v>171</v>
      </c>
      <c r="N16">
        <f t="shared" si="0"/>
        <v>171</v>
      </c>
    </row>
    <row r="17" spans="1:14" ht="14.4" x14ac:dyDescent="0.3">
      <c r="A17" s="98">
        <v>13</v>
      </c>
      <c r="B17" s="124">
        <v>225</v>
      </c>
      <c r="C17" s="124">
        <v>225</v>
      </c>
      <c r="D17" s="124" t="s">
        <v>18</v>
      </c>
      <c r="E17" s="124">
        <v>4439.6000000000004</v>
      </c>
      <c r="F17" s="124">
        <v>21</v>
      </c>
      <c r="G17" s="124">
        <v>1114</v>
      </c>
      <c r="H17" s="124">
        <v>225</v>
      </c>
      <c r="I17" s="124">
        <v>225</v>
      </c>
      <c r="J17" s="124">
        <v>4558.5</v>
      </c>
      <c r="K17" s="124">
        <v>20</v>
      </c>
      <c r="L17"/>
      <c r="M17">
        <f t="shared" si="0"/>
        <v>225</v>
      </c>
      <c r="N17">
        <f t="shared" si="0"/>
        <v>225</v>
      </c>
    </row>
    <row r="18" spans="1:14" ht="14.4" x14ac:dyDescent="0.3">
      <c r="A18" s="98">
        <v>14</v>
      </c>
      <c r="B18" s="124">
        <v>234</v>
      </c>
      <c r="C18" s="124">
        <v>234</v>
      </c>
      <c r="D18" s="124" t="s">
        <v>19</v>
      </c>
      <c r="E18" s="124">
        <v>1256.0999999999999</v>
      </c>
      <c r="F18" s="124">
        <v>84</v>
      </c>
      <c r="G18" s="124">
        <v>1018</v>
      </c>
      <c r="H18" s="124">
        <v>234</v>
      </c>
      <c r="I18" s="124">
        <v>234</v>
      </c>
      <c r="J18" s="124">
        <v>1124</v>
      </c>
      <c r="K18" s="124">
        <v>104</v>
      </c>
      <c r="L18"/>
      <c r="M18">
        <f t="shared" si="0"/>
        <v>234</v>
      </c>
      <c r="N18">
        <f t="shared" si="0"/>
        <v>234</v>
      </c>
    </row>
    <row r="19" spans="1:14" ht="14.4" x14ac:dyDescent="0.3">
      <c r="A19" s="98">
        <v>15</v>
      </c>
      <c r="B19" s="124">
        <v>243</v>
      </c>
      <c r="C19" s="124">
        <v>243</v>
      </c>
      <c r="D19" s="124" t="s">
        <v>20</v>
      </c>
      <c r="E19" s="124">
        <v>233</v>
      </c>
      <c r="F19" s="124">
        <v>304</v>
      </c>
      <c r="G19" s="124">
        <v>926</v>
      </c>
      <c r="H19" s="124">
        <v>243</v>
      </c>
      <c r="I19" s="124">
        <v>243</v>
      </c>
      <c r="J19" s="124">
        <v>125</v>
      </c>
      <c r="K19" s="124">
        <v>314</v>
      </c>
      <c r="L19"/>
      <c r="M19">
        <f t="shared" si="0"/>
        <v>243</v>
      </c>
      <c r="N19">
        <f t="shared" si="0"/>
        <v>243</v>
      </c>
    </row>
    <row r="20" spans="1:14" ht="14.4" x14ac:dyDescent="0.3">
      <c r="A20" s="98">
        <v>16</v>
      </c>
      <c r="B20" s="124">
        <v>261</v>
      </c>
      <c r="C20" s="124">
        <v>261</v>
      </c>
      <c r="D20" s="124" t="s">
        <v>21</v>
      </c>
      <c r="E20" s="124">
        <v>12671.4</v>
      </c>
      <c r="F20" s="124">
        <v>7</v>
      </c>
      <c r="G20" s="124">
        <v>1110</v>
      </c>
      <c r="H20" s="124">
        <v>261</v>
      </c>
      <c r="I20" s="124">
        <v>261</v>
      </c>
      <c r="J20" s="124">
        <v>12485.8</v>
      </c>
      <c r="K20" s="124">
        <v>7</v>
      </c>
      <c r="L20"/>
      <c r="M20">
        <f t="shared" si="0"/>
        <v>261</v>
      </c>
      <c r="N20">
        <f t="shared" si="0"/>
        <v>261</v>
      </c>
    </row>
    <row r="21" spans="1:14" ht="14.4" x14ac:dyDescent="0.3">
      <c r="A21" s="98">
        <v>17</v>
      </c>
      <c r="B21" s="124">
        <v>279</v>
      </c>
      <c r="C21" s="124">
        <v>279</v>
      </c>
      <c r="D21" s="124" t="s">
        <v>22</v>
      </c>
      <c r="E21" s="124">
        <v>813.2</v>
      </c>
      <c r="F21" s="124">
        <v>140</v>
      </c>
      <c r="G21" s="124">
        <v>727</v>
      </c>
      <c r="H21" s="124">
        <v>279</v>
      </c>
      <c r="I21" s="124">
        <v>279</v>
      </c>
      <c r="J21" s="124">
        <v>821.4</v>
      </c>
      <c r="K21" s="124">
        <v>144</v>
      </c>
      <c r="L21"/>
      <c r="M21">
        <f t="shared" si="0"/>
        <v>279</v>
      </c>
      <c r="N21">
        <f t="shared" si="0"/>
        <v>279</v>
      </c>
    </row>
    <row r="22" spans="1:14" ht="14.4" x14ac:dyDescent="0.3">
      <c r="A22" s="98">
        <v>18</v>
      </c>
      <c r="B22" s="124">
        <v>355</v>
      </c>
      <c r="C22" s="124">
        <v>355</v>
      </c>
      <c r="D22" s="124" t="s">
        <v>23</v>
      </c>
      <c r="E22" s="124">
        <v>276.2</v>
      </c>
      <c r="F22" s="124">
        <v>297</v>
      </c>
      <c r="G22" s="124">
        <v>1239</v>
      </c>
      <c r="H22" s="124">
        <v>355</v>
      </c>
      <c r="I22" s="124">
        <v>355</v>
      </c>
      <c r="J22" s="124">
        <v>225</v>
      </c>
      <c r="K22" s="124">
        <v>298</v>
      </c>
      <c r="L22"/>
      <c r="M22">
        <f t="shared" si="0"/>
        <v>355</v>
      </c>
      <c r="N22">
        <f t="shared" si="0"/>
        <v>355</v>
      </c>
    </row>
    <row r="23" spans="1:14" ht="14.4" x14ac:dyDescent="0.3">
      <c r="A23" s="98">
        <v>19</v>
      </c>
      <c r="B23" s="124">
        <v>387</v>
      </c>
      <c r="C23" s="124">
        <v>387</v>
      </c>
      <c r="D23" s="124" t="s">
        <v>24</v>
      </c>
      <c r="E23" s="124">
        <v>1401.9</v>
      </c>
      <c r="F23" s="124">
        <v>75</v>
      </c>
      <c r="G23" s="124">
        <v>1312</v>
      </c>
      <c r="H23" s="124">
        <v>387</v>
      </c>
      <c r="I23" s="124">
        <v>387</v>
      </c>
      <c r="J23" s="124">
        <v>1516</v>
      </c>
      <c r="K23" s="124">
        <v>67</v>
      </c>
      <c r="L23"/>
      <c r="M23">
        <f t="shared" si="0"/>
        <v>387</v>
      </c>
      <c r="N23">
        <f t="shared" si="0"/>
        <v>387</v>
      </c>
    </row>
    <row r="24" spans="1:14" ht="14.4" x14ac:dyDescent="0.3">
      <c r="A24" s="98">
        <v>20</v>
      </c>
      <c r="B24" s="124">
        <v>414</v>
      </c>
      <c r="C24" s="124">
        <v>414</v>
      </c>
      <c r="D24" s="124" t="s">
        <v>25</v>
      </c>
      <c r="E24" s="124">
        <v>510.6</v>
      </c>
      <c r="F24" s="124">
        <v>221</v>
      </c>
      <c r="G24" s="124">
        <v>1147</v>
      </c>
      <c r="H24" s="124">
        <v>414</v>
      </c>
      <c r="I24" s="124">
        <v>414</v>
      </c>
      <c r="J24" s="124">
        <v>508.2</v>
      </c>
      <c r="K24" s="124">
        <v>223</v>
      </c>
      <c r="L24"/>
      <c r="M24">
        <f t="shared" si="0"/>
        <v>414</v>
      </c>
      <c r="N24">
        <f t="shared" si="0"/>
        <v>414</v>
      </c>
    </row>
    <row r="25" spans="1:14" ht="14.4" x14ac:dyDescent="0.3">
      <c r="A25" s="98">
        <v>23</v>
      </c>
      <c r="B25" s="124">
        <v>472</v>
      </c>
      <c r="C25" s="124">
        <v>472</v>
      </c>
      <c r="D25" s="124" t="s">
        <v>28</v>
      </c>
      <c r="E25" s="124">
        <v>1759.2</v>
      </c>
      <c r="F25" s="124">
        <v>55</v>
      </c>
      <c r="G25" s="124">
        <v>1128</v>
      </c>
      <c r="H25" s="124">
        <v>472</v>
      </c>
      <c r="I25" s="124">
        <v>472</v>
      </c>
      <c r="J25" s="124">
        <v>1848.1</v>
      </c>
      <c r="K25" s="124">
        <v>50</v>
      </c>
      <c r="L25"/>
      <c r="M25">
        <f t="shared" si="0"/>
        <v>472</v>
      </c>
      <c r="N25">
        <f t="shared" si="0"/>
        <v>472</v>
      </c>
    </row>
    <row r="26" spans="1:14" ht="14.4" x14ac:dyDescent="0.3">
      <c r="A26" s="98">
        <v>24</v>
      </c>
      <c r="B26" s="124">
        <v>513</v>
      </c>
      <c r="C26" s="124">
        <v>513</v>
      </c>
      <c r="D26" s="124" t="s">
        <v>30</v>
      </c>
      <c r="E26" s="124">
        <v>360.7</v>
      </c>
      <c r="F26" s="124">
        <v>272</v>
      </c>
      <c r="G26" s="124">
        <v>1156</v>
      </c>
      <c r="H26" s="124">
        <v>513</v>
      </c>
      <c r="I26" s="124">
        <v>513</v>
      </c>
      <c r="J26" s="124">
        <v>456.8</v>
      </c>
      <c r="K26" s="124">
        <v>241</v>
      </c>
      <c r="L26"/>
      <c r="M26">
        <f t="shared" si="0"/>
        <v>513</v>
      </c>
      <c r="N26">
        <f t="shared" si="0"/>
        <v>513</v>
      </c>
    </row>
    <row r="27" spans="1:14" ht="14.4" x14ac:dyDescent="0.3">
      <c r="A27" s="98">
        <v>22</v>
      </c>
      <c r="B27" s="124">
        <v>540</v>
      </c>
      <c r="C27" s="124">
        <v>540</v>
      </c>
      <c r="D27" s="124" t="s">
        <v>27</v>
      </c>
      <c r="E27" s="124">
        <v>461.6</v>
      </c>
      <c r="F27" s="124">
        <v>241</v>
      </c>
      <c r="G27" s="124">
        <v>750</v>
      </c>
      <c r="H27" s="124">
        <v>540</v>
      </c>
      <c r="I27" s="124">
        <v>540</v>
      </c>
      <c r="J27" s="124">
        <v>476</v>
      </c>
      <c r="K27" s="124">
        <v>233</v>
      </c>
      <c r="L27"/>
      <c r="M27">
        <f t="shared" si="0"/>
        <v>540</v>
      </c>
      <c r="N27">
        <f t="shared" si="0"/>
        <v>540</v>
      </c>
    </row>
    <row r="28" spans="1:14" ht="14.4" x14ac:dyDescent="0.3">
      <c r="A28" s="98">
        <v>25</v>
      </c>
      <c r="B28" s="124">
        <v>549</v>
      </c>
      <c r="C28" s="124">
        <v>549</v>
      </c>
      <c r="D28" s="124" t="s">
        <v>31</v>
      </c>
      <c r="E28" s="124">
        <v>501.8</v>
      </c>
      <c r="F28" s="124">
        <v>224</v>
      </c>
      <c r="G28" s="124">
        <v>1330</v>
      </c>
      <c r="H28" s="124">
        <v>549</v>
      </c>
      <c r="I28" s="124">
        <v>549</v>
      </c>
      <c r="J28" s="124">
        <v>500.6</v>
      </c>
      <c r="K28" s="124">
        <v>226</v>
      </c>
      <c r="L28"/>
      <c r="M28">
        <f t="shared" si="0"/>
        <v>549</v>
      </c>
      <c r="N28">
        <f t="shared" si="0"/>
        <v>549</v>
      </c>
    </row>
    <row r="29" spans="1:14" ht="14.4" x14ac:dyDescent="0.3">
      <c r="A29" s="98">
        <v>26</v>
      </c>
      <c r="B29" s="124">
        <v>576</v>
      </c>
      <c r="C29" s="124">
        <v>576</v>
      </c>
      <c r="D29" s="124" t="s">
        <v>32</v>
      </c>
      <c r="E29" s="124">
        <v>472.7</v>
      </c>
      <c r="F29" s="124">
        <v>231</v>
      </c>
      <c r="G29" s="124">
        <v>1033</v>
      </c>
      <c r="H29" s="124">
        <v>576</v>
      </c>
      <c r="I29" s="124">
        <v>576</v>
      </c>
      <c r="J29" s="124">
        <v>453.1</v>
      </c>
      <c r="K29" s="124">
        <v>243</v>
      </c>
      <c r="L29"/>
      <c r="M29">
        <f t="shared" si="0"/>
        <v>576</v>
      </c>
      <c r="N29">
        <f t="shared" si="0"/>
        <v>576</v>
      </c>
    </row>
    <row r="30" spans="1:14" ht="14.4" x14ac:dyDescent="0.3">
      <c r="A30" s="98">
        <v>27</v>
      </c>
      <c r="B30" s="124">
        <v>585</v>
      </c>
      <c r="C30" s="124">
        <v>585</v>
      </c>
      <c r="D30" s="124" t="s">
        <v>33</v>
      </c>
      <c r="E30" s="124">
        <v>631.70000000000005</v>
      </c>
      <c r="F30" s="124">
        <v>178</v>
      </c>
      <c r="G30" s="124">
        <v>921</v>
      </c>
      <c r="H30" s="124">
        <v>585</v>
      </c>
      <c r="I30" s="124">
        <v>585</v>
      </c>
      <c r="J30" s="124">
        <v>710.7</v>
      </c>
      <c r="K30" s="124">
        <v>166</v>
      </c>
      <c r="L30"/>
      <c r="M30">
        <f t="shared" si="0"/>
        <v>585</v>
      </c>
      <c r="N30">
        <f t="shared" si="0"/>
        <v>585</v>
      </c>
    </row>
    <row r="31" spans="1:14" ht="14.4" x14ac:dyDescent="0.3">
      <c r="A31" s="98">
        <v>28</v>
      </c>
      <c r="B31" s="124">
        <v>594</v>
      </c>
      <c r="C31" s="124">
        <v>594</v>
      </c>
      <c r="D31" s="124" t="s">
        <v>34</v>
      </c>
      <c r="E31" s="124">
        <v>740.1</v>
      </c>
      <c r="F31" s="124">
        <v>154</v>
      </c>
      <c r="G31" s="124">
        <v>732</v>
      </c>
      <c r="H31" s="124">
        <v>594</v>
      </c>
      <c r="I31" s="124">
        <v>594</v>
      </c>
      <c r="J31" s="124">
        <v>653.1</v>
      </c>
      <c r="K31" s="124">
        <v>184</v>
      </c>
      <c r="L31"/>
      <c r="M31">
        <f t="shared" si="0"/>
        <v>594</v>
      </c>
      <c r="N31">
        <f t="shared" si="0"/>
        <v>594</v>
      </c>
    </row>
    <row r="32" spans="1:14" ht="14.4" x14ac:dyDescent="0.3">
      <c r="A32" s="98">
        <v>29</v>
      </c>
      <c r="B32" s="124">
        <v>603</v>
      </c>
      <c r="C32" s="124">
        <v>603</v>
      </c>
      <c r="D32" s="124" t="s">
        <v>35</v>
      </c>
      <c r="E32" s="124">
        <v>175.2</v>
      </c>
      <c r="F32" s="124">
        <v>321</v>
      </c>
      <c r="G32" s="124">
        <v>928</v>
      </c>
      <c r="H32" s="124">
        <v>603</v>
      </c>
      <c r="I32" s="124">
        <v>603</v>
      </c>
      <c r="J32" s="124">
        <v>69</v>
      </c>
      <c r="K32" s="124">
        <v>323</v>
      </c>
      <c r="L32"/>
      <c r="M32">
        <f t="shared" si="0"/>
        <v>603</v>
      </c>
      <c r="N32">
        <f t="shared" si="0"/>
        <v>603</v>
      </c>
    </row>
    <row r="33" spans="1:14" ht="14.4" x14ac:dyDescent="0.3">
      <c r="A33" s="98">
        <v>30</v>
      </c>
      <c r="B33" s="124">
        <v>609</v>
      </c>
      <c r="C33" s="124">
        <v>609</v>
      </c>
      <c r="D33" s="124" t="s">
        <v>36</v>
      </c>
      <c r="E33" s="124">
        <v>1537.7</v>
      </c>
      <c r="F33" s="124">
        <v>63</v>
      </c>
      <c r="G33" s="124">
        <v>1016</v>
      </c>
      <c r="H33" s="124">
        <v>609</v>
      </c>
      <c r="I33" s="124">
        <v>609</v>
      </c>
      <c r="J33" s="124">
        <v>1541.7</v>
      </c>
      <c r="K33" s="124">
        <v>64</v>
      </c>
      <c r="L33"/>
      <c r="M33">
        <f t="shared" si="0"/>
        <v>609</v>
      </c>
      <c r="N33">
        <f t="shared" si="0"/>
        <v>609</v>
      </c>
    </row>
    <row r="34" spans="1:14" ht="14.4" x14ac:dyDescent="0.3">
      <c r="A34" s="98">
        <v>31</v>
      </c>
      <c r="B34" s="124">
        <v>621</v>
      </c>
      <c r="C34" s="124">
        <v>621</v>
      </c>
      <c r="D34" s="124" t="s">
        <v>37</v>
      </c>
      <c r="E34" s="124">
        <v>4017.2</v>
      </c>
      <c r="F34" s="124">
        <v>22</v>
      </c>
      <c r="G34" s="124">
        <v>911</v>
      </c>
      <c r="H34" s="124">
        <v>621</v>
      </c>
      <c r="I34" s="124">
        <v>621</v>
      </c>
      <c r="J34" s="124">
        <v>4377.8</v>
      </c>
      <c r="K34" s="124">
        <v>22</v>
      </c>
      <c r="L34"/>
      <c r="M34">
        <f t="shared" si="0"/>
        <v>621</v>
      </c>
      <c r="N34">
        <f t="shared" si="0"/>
        <v>621</v>
      </c>
    </row>
    <row r="35" spans="1:14" ht="14.4" x14ac:dyDescent="0.3">
      <c r="A35" s="98">
        <v>21</v>
      </c>
      <c r="B35" s="124">
        <v>720</v>
      </c>
      <c r="C35" s="124">
        <v>720</v>
      </c>
      <c r="D35" s="124" t="s">
        <v>38</v>
      </c>
      <c r="E35" s="124">
        <v>2514.9</v>
      </c>
      <c r="F35" s="124">
        <v>37</v>
      </c>
      <c r="G35" s="124">
        <v>1120</v>
      </c>
      <c r="H35" s="124">
        <v>720</v>
      </c>
      <c r="I35" s="124">
        <v>720</v>
      </c>
      <c r="J35" s="124">
        <v>2604.5</v>
      </c>
      <c r="K35" s="124">
        <v>37</v>
      </c>
      <c r="L35"/>
      <c r="M35">
        <f t="shared" si="0"/>
        <v>720</v>
      </c>
      <c r="N35">
        <f t="shared" si="0"/>
        <v>720</v>
      </c>
    </row>
    <row r="36" spans="1:14" ht="14.4" x14ac:dyDescent="0.3">
      <c r="A36" s="98">
        <v>32</v>
      </c>
      <c r="B36" s="124">
        <v>729</v>
      </c>
      <c r="C36" s="124">
        <v>729</v>
      </c>
      <c r="D36" s="124" t="s">
        <v>39</v>
      </c>
      <c r="E36" s="124">
        <v>2037.5</v>
      </c>
      <c r="F36" s="124">
        <v>45</v>
      </c>
      <c r="G36" s="124">
        <v>1124</v>
      </c>
      <c r="H36" s="124">
        <v>729</v>
      </c>
      <c r="I36" s="124">
        <v>729</v>
      </c>
      <c r="J36" s="124">
        <v>1948.9</v>
      </c>
      <c r="K36" s="124">
        <v>49</v>
      </c>
      <c r="L36"/>
      <c r="M36">
        <f t="shared" si="0"/>
        <v>729</v>
      </c>
      <c r="N36">
        <f t="shared" si="0"/>
        <v>729</v>
      </c>
    </row>
    <row r="37" spans="1:14" ht="14.4" x14ac:dyDescent="0.3">
      <c r="A37" s="98">
        <v>33</v>
      </c>
      <c r="B37" s="124">
        <v>747</v>
      </c>
      <c r="C37" s="124">
        <v>747</v>
      </c>
      <c r="D37" s="124" t="s">
        <v>40</v>
      </c>
      <c r="E37" s="124">
        <v>568.5</v>
      </c>
      <c r="F37" s="124">
        <v>195</v>
      </c>
      <c r="G37" s="124">
        <v>1226</v>
      </c>
      <c r="H37" s="124">
        <v>747</v>
      </c>
      <c r="I37" s="124">
        <v>747</v>
      </c>
      <c r="J37" s="124">
        <v>573.5</v>
      </c>
      <c r="K37" s="124">
        <v>204</v>
      </c>
      <c r="L37"/>
      <c r="M37">
        <f t="shared" si="0"/>
        <v>747</v>
      </c>
      <c r="N37">
        <f t="shared" si="0"/>
        <v>747</v>
      </c>
    </row>
    <row r="38" spans="1:14" ht="14.4" x14ac:dyDescent="0.3">
      <c r="A38" s="98">
        <v>34</v>
      </c>
      <c r="B38" s="124">
        <v>1917</v>
      </c>
      <c r="C38" s="124">
        <v>1917</v>
      </c>
      <c r="D38" s="124" t="s">
        <v>41</v>
      </c>
      <c r="E38" s="124">
        <v>379.2</v>
      </c>
      <c r="F38" s="124">
        <v>268</v>
      </c>
      <c r="G38" s="124">
        <v>1339</v>
      </c>
      <c r="H38" s="124">
        <v>1917</v>
      </c>
      <c r="I38" s="124">
        <v>1917</v>
      </c>
      <c r="J38" s="124">
        <v>377.2</v>
      </c>
      <c r="K38" s="124">
        <v>266</v>
      </c>
      <c r="L38"/>
      <c r="M38">
        <f t="shared" si="0"/>
        <v>1917</v>
      </c>
      <c r="N38">
        <f t="shared" si="0"/>
        <v>1917</v>
      </c>
    </row>
    <row r="39" spans="1:14" ht="14.4" x14ac:dyDescent="0.3">
      <c r="A39" s="98">
        <v>35</v>
      </c>
      <c r="B39" s="124">
        <v>846</v>
      </c>
      <c r="C39" s="124">
        <v>846</v>
      </c>
      <c r="D39" s="124" t="s">
        <v>42</v>
      </c>
      <c r="E39" s="124">
        <v>514.70000000000005</v>
      </c>
      <c r="F39" s="124">
        <v>218</v>
      </c>
      <c r="G39" s="124">
        <v>746</v>
      </c>
      <c r="H39" s="124">
        <v>846</v>
      </c>
      <c r="I39" s="124">
        <v>846</v>
      </c>
      <c r="J39" s="124">
        <v>531.6</v>
      </c>
      <c r="K39" s="124">
        <v>216</v>
      </c>
      <c r="L39"/>
      <c r="M39">
        <f t="shared" si="0"/>
        <v>846</v>
      </c>
      <c r="N39">
        <f t="shared" si="0"/>
        <v>846</v>
      </c>
    </row>
    <row r="40" spans="1:14" ht="14.4" x14ac:dyDescent="0.3">
      <c r="A40" s="98">
        <v>36</v>
      </c>
      <c r="B40" s="124">
        <v>882</v>
      </c>
      <c r="C40" s="124">
        <v>882</v>
      </c>
      <c r="D40" s="124" t="s">
        <v>43</v>
      </c>
      <c r="E40" s="124">
        <v>3860.2</v>
      </c>
      <c r="F40" s="124">
        <v>23</v>
      </c>
      <c r="G40" s="124">
        <v>1552</v>
      </c>
      <c r="H40" s="124">
        <v>882</v>
      </c>
      <c r="I40" s="124">
        <v>882</v>
      </c>
      <c r="J40" s="124">
        <v>3213.7</v>
      </c>
      <c r="K40" s="124">
        <v>32</v>
      </c>
      <c r="L40"/>
      <c r="M40">
        <f t="shared" si="0"/>
        <v>882</v>
      </c>
      <c r="N40">
        <f t="shared" si="0"/>
        <v>882</v>
      </c>
    </row>
    <row r="41" spans="1:14" ht="14.4" x14ac:dyDescent="0.3">
      <c r="A41" s="98">
        <v>37</v>
      </c>
      <c r="B41" s="124">
        <v>916</v>
      </c>
      <c r="C41" s="124">
        <v>916</v>
      </c>
      <c r="D41" s="124" t="s">
        <v>44</v>
      </c>
      <c r="E41" s="124">
        <v>280.8</v>
      </c>
      <c r="F41" s="124">
        <v>296</v>
      </c>
      <c r="G41" s="124">
        <v>758</v>
      </c>
      <c r="H41" s="124">
        <v>916</v>
      </c>
      <c r="I41" s="124">
        <v>916</v>
      </c>
      <c r="J41" s="124">
        <v>146.30000000000001</v>
      </c>
      <c r="K41" s="124">
        <v>309</v>
      </c>
      <c r="L41"/>
      <c r="M41">
        <f t="shared" si="0"/>
        <v>916</v>
      </c>
      <c r="N41">
        <f t="shared" si="0"/>
        <v>916</v>
      </c>
    </row>
    <row r="42" spans="1:14" ht="14.4" x14ac:dyDescent="0.3">
      <c r="A42" s="98">
        <v>39</v>
      </c>
      <c r="B42" s="124">
        <v>918</v>
      </c>
      <c r="C42" s="124">
        <v>918</v>
      </c>
      <c r="D42" s="124" t="s">
        <v>46</v>
      </c>
      <c r="E42" s="124">
        <v>381.3</v>
      </c>
      <c r="F42" s="124">
        <v>266</v>
      </c>
      <c r="G42" s="124">
        <v>925</v>
      </c>
      <c r="H42" s="124">
        <v>918</v>
      </c>
      <c r="I42" s="124">
        <v>918</v>
      </c>
      <c r="J42" s="124">
        <v>403.4</v>
      </c>
      <c r="K42" s="124">
        <v>257</v>
      </c>
      <c r="L42"/>
      <c r="M42">
        <f t="shared" si="0"/>
        <v>918</v>
      </c>
      <c r="N42">
        <f t="shared" si="0"/>
        <v>918</v>
      </c>
    </row>
    <row r="43" spans="1:14" ht="14.4" x14ac:dyDescent="0.3">
      <c r="A43" s="98">
        <v>38</v>
      </c>
      <c r="B43" s="124">
        <v>914</v>
      </c>
      <c r="C43" s="124">
        <v>914</v>
      </c>
      <c r="D43" s="124" t="s">
        <v>45</v>
      </c>
      <c r="E43" s="124">
        <v>463.9</v>
      </c>
      <c r="F43" s="124">
        <v>238</v>
      </c>
      <c r="G43" s="124">
        <v>1333</v>
      </c>
      <c r="H43" s="124">
        <v>914</v>
      </c>
      <c r="I43" s="124">
        <v>914</v>
      </c>
      <c r="J43" s="124">
        <v>1416.4</v>
      </c>
      <c r="K43" s="124">
        <v>79</v>
      </c>
      <c r="L43"/>
      <c r="M43">
        <f t="shared" si="0"/>
        <v>914</v>
      </c>
      <c r="N43">
        <f t="shared" si="0"/>
        <v>914</v>
      </c>
    </row>
    <row r="44" spans="1:14" ht="14.4" x14ac:dyDescent="0.3">
      <c r="A44" s="98">
        <v>40</v>
      </c>
      <c r="B44" s="124">
        <v>936</v>
      </c>
      <c r="C44" s="124">
        <v>936</v>
      </c>
      <c r="D44" s="124" t="s">
        <v>47</v>
      </c>
      <c r="E44" s="124">
        <v>854.3</v>
      </c>
      <c r="F44" s="124">
        <v>132</v>
      </c>
      <c r="G44" s="124">
        <v>917</v>
      </c>
      <c r="H44" s="124">
        <v>936</v>
      </c>
      <c r="I44" s="124">
        <v>936</v>
      </c>
      <c r="J44" s="124">
        <v>939.2</v>
      </c>
      <c r="K44" s="124">
        <v>128</v>
      </c>
      <c r="L44"/>
      <c r="M44">
        <f t="shared" si="0"/>
        <v>936</v>
      </c>
      <c r="N44">
        <f t="shared" si="0"/>
        <v>936</v>
      </c>
    </row>
    <row r="45" spans="1:14" ht="14.4" x14ac:dyDescent="0.3">
      <c r="A45" s="98">
        <v>41</v>
      </c>
      <c r="B45" s="124">
        <v>977</v>
      </c>
      <c r="C45" s="124">
        <v>977</v>
      </c>
      <c r="D45" s="124" t="s">
        <v>48</v>
      </c>
      <c r="E45" s="124">
        <v>573.5</v>
      </c>
      <c r="F45" s="124">
        <v>193</v>
      </c>
      <c r="G45" s="124">
        <v>1524</v>
      </c>
      <c r="H45" s="124">
        <v>977</v>
      </c>
      <c r="I45" s="124">
        <v>977</v>
      </c>
      <c r="J45" s="124">
        <v>944.3</v>
      </c>
      <c r="K45" s="124">
        <v>126</v>
      </c>
      <c r="L45"/>
      <c r="M45">
        <f t="shared" si="0"/>
        <v>977</v>
      </c>
      <c r="N45">
        <f t="shared" si="0"/>
        <v>977</v>
      </c>
    </row>
    <row r="46" spans="1:14" ht="14.4" x14ac:dyDescent="0.3">
      <c r="A46" s="98">
        <v>42</v>
      </c>
      <c r="B46" s="124">
        <v>981</v>
      </c>
      <c r="C46" s="124">
        <v>981</v>
      </c>
      <c r="D46" s="124" t="s">
        <v>49</v>
      </c>
      <c r="E46" s="124">
        <v>2011</v>
      </c>
      <c r="F46" s="124">
        <v>48</v>
      </c>
      <c r="G46" s="124">
        <v>1125</v>
      </c>
      <c r="H46" s="124">
        <v>981</v>
      </c>
      <c r="I46" s="124">
        <v>981</v>
      </c>
      <c r="J46" s="124">
        <v>2249.6</v>
      </c>
      <c r="K46" s="124">
        <v>41</v>
      </c>
      <c r="L46"/>
      <c r="M46">
        <f t="shared" si="0"/>
        <v>981</v>
      </c>
      <c r="N46">
        <f t="shared" si="0"/>
        <v>981</v>
      </c>
    </row>
    <row r="47" spans="1:14" ht="14.4" x14ac:dyDescent="0.3">
      <c r="A47" s="98">
        <v>43</v>
      </c>
      <c r="B47" s="124">
        <v>999</v>
      </c>
      <c r="C47" s="124">
        <v>999</v>
      </c>
      <c r="D47" s="124" t="s">
        <v>50</v>
      </c>
      <c r="E47" s="124">
        <v>1644.7</v>
      </c>
      <c r="F47" s="124">
        <v>58</v>
      </c>
      <c r="G47" s="124">
        <v>1130</v>
      </c>
      <c r="H47" s="124">
        <v>999</v>
      </c>
      <c r="I47" s="124">
        <v>999</v>
      </c>
      <c r="J47" s="124">
        <v>1649.9</v>
      </c>
      <c r="K47" s="124">
        <v>56</v>
      </c>
      <c r="L47"/>
      <c r="M47">
        <f t="shared" si="0"/>
        <v>999</v>
      </c>
      <c r="N47">
        <f t="shared" si="0"/>
        <v>999</v>
      </c>
    </row>
    <row r="48" spans="1:14" ht="14.4" x14ac:dyDescent="0.3">
      <c r="A48" s="98">
        <v>44</v>
      </c>
      <c r="B48" s="124">
        <v>1044</v>
      </c>
      <c r="C48" s="124">
        <v>1044</v>
      </c>
      <c r="D48" s="124" t="s">
        <v>51</v>
      </c>
      <c r="E48" s="124">
        <v>5520.1</v>
      </c>
      <c r="F48" s="124">
        <v>16</v>
      </c>
      <c r="G48" s="124">
        <v>747</v>
      </c>
      <c r="H48" s="124">
        <v>1044</v>
      </c>
      <c r="I48" s="124">
        <v>1044</v>
      </c>
      <c r="J48" s="124">
        <v>5720.6</v>
      </c>
      <c r="K48" s="124">
        <v>15</v>
      </c>
      <c r="L48"/>
      <c r="M48">
        <f t="shared" si="0"/>
        <v>1044</v>
      </c>
      <c r="N48">
        <f t="shared" si="0"/>
        <v>1044</v>
      </c>
    </row>
    <row r="49" spans="1:14" ht="14.4" x14ac:dyDescent="0.3">
      <c r="A49" s="98">
        <v>45</v>
      </c>
      <c r="B49" s="124">
        <v>1053</v>
      </c>
      <c r="C49" s="124">
        <v>1053</v>
      </c>
      <c r="D49" s="124" t="s">
        <v>52</v>
      </c>
      <c r="E49" s="124">
        <v>15959.3</v>
      </c>
      <c r="F49" s="124">
        <v>2</v>
      </c>
      <c r="G49" s="124">
        <v>1029</v>
      </c>
      <c r="H49" s="124">
        <v>1053</v>
      </c>
      <c r="I49" s="124">
        <v>1053</v>
      </c>
      <c r="J49" s="124">
        <v>14857.9</v>
      </c>
      <c r="K49" s="124">
        <v>2</v>
      </c>
      <c r="L49"/>
      <c r="M49">
        <f t="shared" si="0"/>
        <v>1053</v>
      </c>
      <c r="N49">
        <f t="shared" si="0"/>
        <v>1053</v>
      </c>
    </row>
    <row r="50" spans="1:14" ht="14.4" x14ac:dyDescent="0.3">
      <c r="A50" s="98">
        <v>46</v>
      </c>
      <c r="B50" s="124">
        <v>1062</v>
      </c>
      <c r="C50" s="124">
        <v>1062</v>
      </c>
      <c r="D50" s="124" t="s">
        <v>53</v>
      </c>
      <c r="E50" s="124">
        <v>1201.9000000000001</v>
      </c>
      <c r="F50" s="124">
        <v>89</v>
      </c>
      <c r="G50" s="124">
        <v>1020</v>
      </c>
      <c r="H50" s="124">
        <v>1062</v>
      </c>
      <c r="I50" s="124">
        <v>1062</v>
      </c>
      <c r="J50" s="124">
        <v>1397.2</v>
      </c>
      <c r="K50" s="124">
        <v>82</v>
      </c>
      <c r="L50"/>
      <c r="M50">
        <f t="shared" si="0"/>
        <v>1062</v>
      </c>
      <c r="N50">
        <f t="shared" si="0"/>
        <v>1062</v>
      </c>
    </row>
    <row r="51" spans="1:14" ht="14.4" x14ac:dyDescent="0.3">
      <c r="A51" s="98">
        <v>47</v>
      </c>
      <c r="B51" s="124">
        <v>1071</v>
      </c>
      <c r="C51" s="124">
        <v>1071</v>
      </c>
      <c r="D51" s="124" t="s">
        <v>54</v>
      </c>
      <c r="E51" s="124">
        <v>1331.8</v>
      </c>
      <c r="F51" s="124">
        <v>81</v>
      </c>
      <c r="G51" s="124">
        <v>1515</v>
      </c>
      <c r="H51" s="124">
        <v>1071</v>
      </c>
      <c r="I51" s="124">
        <v>1071</v>
      </c>
      <c r="J51" s="124">
        <v>1280.5</v>
      </c>
      <c r="K51" s="124">
        <v>88</v>
      </c>
      <c r="L51"/>
      <c r="M51">
        <f t="shared" si="0"/>
        <v>1071</v>
      </c>
      <c r="N51">
        <f t="shared" si="0"/>
        <v>1071</v>
      </c>
    </row>
    <row r="52" spans="1:14" ht="14.4" x14ac:dyDescent="0.3">
      <c r="A52" s="98">
        <v>48</v>
      </c>
      <c r="B52" s="124">
        <v>1089</v>
      </c>
      <c r="C52" s="124">
        <v>1089</v>
      </c>
      <c r="D52" s="124" t="s">
        <v>56</v>
      </c>
      <c r="E52" s="124">
        <v>434.4</v>
      </c>
      <c r="F52" s="124">
        <v>251</v>
      </c>
      <c r="G52" s="124">
        <v>1035</v>
      </c>
      <c r="H52" s="124">
        <v>1089</v>
      </c>
      <c r="I52" s="124">
        <v>1089</v>
      </c>
      <c r="J52" s="124">
        <v>414.7</v>
      </c>
      <c r="K52" s="124">
        <v>254</v>
      </c>
      <c r="L52"/>
      <c r="M52">
        <f t="shared" si="0"/>
        <v>1089</v>
      </c>
      <c r="N52">
        <f t="shared" si="0"/>
        <v>1089</v>
      </c>
    </row>
    <row r="53" spans="1:14" ht="14.4" x14ac:dyDescent="0.3">
      <c r="A53" s="98">
        <v>49</v>
      </c>
      <c r="B53" s="124">
        <v>1080</v>
      </c>
      <c r="C53" s="124">
        <v>1080</v>
      </c>
      <c r="D53" s="124" t="s">
        <v>554</v>
      </c>
      <c r="E53" s="124">
        <v>451.7</v>
      </c>
      <c r="F53" s="124">
        <v>245</v>
      </c>
      <c r="G53" s="124">
        <v>125</v>
      </c>
      <c r="H53" s="124">
        <v>1080</v>
      </c>
      <c r="I53" s="124">
        <v>1080</v>
      </c>
      <c r="J53" s="124">
        <v>437.1</v>
      </c>
      <c r="K53" s="124">
        <v>248</v>
      </c>
      <c r="L53"/>
      <c r="M53">
        <f t="shared" si="0"/>
        <v>1080</v>
      </c>
      <c r="N53">
        <f t="shared" si="0"/>
        <v>1080</v>
      </c>
    </row>
    <row r="54" spans="1:14" ht="14.4" x14ac:dyDescent="0.3">
      <c r="A54" s="98">
        <v>50</v>
      </c>
      <c r="B54" s="124">
        <v>1082</v>
      </c>
      <c r="C54" s="124">
        <v>1082</v>
      </c>
      <c r="D54" s="124" t="s">
        <v>555</v>
      </c>
      <c r="E54" s="124">
        <v>1452.9</v>
      </c>
      <c r="F54" s="124">
        <v>69</v>
      </c>
      <c r="G54" s="124">
        <v>914</v>
      </c>
      <c r="H54" s="124">
        <v>1082</v>
      </c>
      <c r="I54" s="124">
        <v>1082</v>
      </c>
      <c r="J54" s="124">
        <v>1525</v>
      </c>
      <c r="K54" s="124">
        <v>66</v>
      </c>
      <c r="L54"/>
      <c r="M54">
        <f t="shared" si="0"/>
        <v>1082</v>
      </c>
      <c r="N54">
        <f t="shared" si="0"/>
        <v>1082</v>
      </c>
    </row>
    <row r="55" spans="1:14" ht="14.4" x14ac:dyDescent="0.3">
      <c r="A55" s="98">
        <v>51</v>
      </c>
      <c r="B55" s="124">
        <v>1093</v>
      </c>
      <c r="C55" s="124">
        <v>1093</v>
      </c>
      <c r="D55" s="124" t="s">
        <v>57</v>
      </c>
      <c r="E55" s="124">
        <v>642.70000000000005</v>
      </c>
      <c r="F55" s="124">
        <v>175</v>
      </c>
      <c r="G55" s="124">
        <v>1324</v>
      </c>
      <c r="H55" s="124">
        <v>1093</v>
      </c>
      <c r="I55" s="124">
        <v>1093</v>
      </c>
      <c r="J55" s="124">
        <v>655.1</v>
      </c>
      <c r="K55" s="124">
        <v>183</v>
      </c>
      <c r="L55"/>
      <c r="M55">
        <f t="shared" si="0"/>
        <v>1093</v>
      </c>
      <c r="N55">
        <f t="shared" si="0"/>
        <v>1093</v>
      </c>
    </row>
    <row r="56" spans="1:14" ht="14.4" x14ac:dyDescent="0.3">
      <c r="A56" s="98">
        <v>52</v>
      </c>
      <c r="B56" s="124">
        <v>1079</v>
      </c>
      <c r="C56" s="124">
        <v>1079</v>
      </c>
      <c r="D56" s="124" t="s">
        <v>58</v>
      </c>
      <c r="E56" s="124">
        <v>803.1</v>
      </c>
      <c r="F56" s="124">
        <v>143</v>
      </c>
      <c r="G56" s="124">
        <v>1522</v>
      </c>
      <c r="H56" s="124">
        <v>1079</v>
      </c>
      <c r="I56" s="124">
        <v>1079</v>
      </c>
      <c r="J56" s="124">
        <v>1191.9000000000001</v>
      </c>
      <c r="K56" s="124">
        <v>99</v>
      </c>
      <c r="L56"/>
      <c r="M56">
        <f t="shared" si="0"/>
        <v>1079</v>
      </c>
      <c r="N56">
        <f t="shared" si="0"/>
        <v>1079</v>
      </c>
    </row>
    <row r="57" spans="1:14" ht="14.4" x14ac:dyDescent="0.3">
      <c r="A57" s="98">
        <v>53</v>
      </c>
      <c r="B57" s="124">
        <v>1095</v>
      </c>
      <c r="C57" s="124">
        <v>1095</v>
      </c>
      <c r="D57" s="124" t="s">
        <v>59</v>
      </c>
      <c r="E57" s="124">
        <v>765.1</v>
      </c>
      <c r="F57" s="124">
        <v>149</v>
      </c>
      <c r="G57" s="124">
        <v>1220</v>
      </c>
      <c r="H57" s="124">
        <v>1095</v>
      </c>
      <c r="I57" s="124">
        <v>1095</v>
      </c>
      <c r="J57" s="124">
        <v>753.1</v>
      </c>
      <c r="K57" s="124">
        <v>157</v>
      </c>
      <c r="L57"/>
      <c r="M57">
        <f t="shared" si="0"/>
        <v>1095</v>
      </c>
      <c r="N57">
        <f t="shared" si="0"/>
        <v>1095</v>
      </c>
    </row>
    <row r="58" spans="1:14" ht="14.4" x14ac:dyDescent="0.3">
      <c r="A58" s="98">
        <v>54</v>
      </c>
      <c r="B58" s="124">
        <v>4772</v>
      </c>
      <c r="C58" s="124">
        <v>4772</v>
      </c>
      <c r="D58" s="124" t="s">
        <v>60</v>
      </c>
      <c r="E58" s="124">
        <v>805.3</v>
      </c>
      <c r="F58" s="124">
        <v>142</v>
      </c>
      <c r="G58" s="124">
        <v>728</v>
      </c>
      <c r="H58" s="124">
        <v>4772</v>
      </c>
      <c r="I58" s="124">
        <v>4772</v>
      </c>
      <c r="J58" s="124">
        <v>745.1</v>
      </c>
      <c r="K58" s="124">
        <v>159</v>
      </c>
      <c r="L58"/>
      <c r="M58">
        <f t="shared" si="0"/>
        <v>4772</v>
      </c>
      <c r="N58">
        <f t="shared" si="0"/>
        <v>4772</v>
      </c>
    </row>
    <row r="59" spans="1:14" ht="14.4" x14ac:dyDescent="0.3">
      <c r="A59" s="98">
        <v>55</v>
      </c>
      <c r="B59" s="124">
        <v>1107</v>
      </c>
      <c r="C59" s="124">
        <v>1107</v>
      </c>
      <c r="D59" s="124" t="s">
        <v>61</v>
      </c>
      <c r="E59" s="124">
        <v>1271.3</v>
      </c>
      <c r="F59" s="124">
        <v>83</v>
      </c>
      <c r="G59" s="124">
        <v>1516</v>
      </c>
      <c r="H59" s="124">
        <v>1107</v>
      </c>
      <c r="I59" s="124">
        <v>1107</v>
      </c>
      <c r="J59" s="124">
        <v>1225</v>
      </c>
      <c r="K59" s="124">
        <v>95</v>
      </c>
      <c r="L59"/>
      <c r="M59">
        <f t="shared" si="0"/>
        <v>1107</v>
      </c>
      <c r="N59">
        <f t="shared" si="0"/>
        <v>1107</v>
      </c>
    </row>
    <row r="60" spans="1:14" ht="14.4" x14ac:dyDescent="0.3">
      <c r="A60" s="98">
        <v>56</v>
      </c>
      <c r="B60" s="124">
        <v>1116</v>
      </c>
      <c r="C60" s="124">
        <v>1116</v>
      </c>
      <c r="D60" s="124" t="s">
        <v>62</v>
      </c>
      <c r="E60" s="124">
        <v>1489.8</v>
      </c>
      <c r="F60" s="124">
        <v>68</v>
      </c>
      <c r="G60" s="124">
        <v>714</v>
      </c>
      <c r="H60" s="124">
        <v>1116</v>
      </c>
      <c r="I60" s="124">
        <v>1116</v>
      </c>
      <c r="J60" s="124">
        <v>1489.8</v>
      </c>
      <c r="K60" s="124">
        <v>70</v>
      </c>
      <c r="L60"/>
      <c r="M60">
        <f t="shared" si="0"/>
        <v>1116</v>
      </c>
      <c r="N60">
        <f t="shared" si="0"/>
        <v>1116</v>
      </c>
    </row>
    <row r="61" spans="1:14" ht="14.4" x14ac:dyDescent="0.3">
      <c r="A61" s="98">
        <v>57</v>
      </c>
      <c r="B61" s="124">
        <v>1134</v>
      </c>
      <c r="C61" s="124">
        <v>1134</v>
      </c>
      <c r="D61" s="124" t="s">
        <v>63</v>
      </c>
      <c r="E61" s="124">
        <v>287.2</v>
      </c>
      <c r="F61" s="124">
        <v>295</v>
      </c>
      <c r="G61" s="124">
        <v>1238</v>
      </c>
      <c r="H61" s="124">
        <v>1134</v>
      </c>
      <c r="I61" s="124">
        <v>1134</v>
      </c>
      <c r="J61" s="124">
        <v>172.5</v>
      </c>
      <c r="K61" s="124">
        <v>304</v>
      </c>
      <c r="L61"/>
      <c r="M61">
        <f t="shared" si="0"/>
        <v>1134</v>
      </c>
      <c r="N61">
        <f t="shared" si="0"/>
        <v>1134</v>
      </c>
    </row>
    <row r="62" spans="1:14" ht="14.4" x14ac:dyDescent="0.3">
      <c r="A62" s="98">
        <v>58</v>
      </c>
      <c r="B62" s="124">
        <v>1152</v>
      </c>
      <c r="C62" s="124">
        <v>1152</v>
      </c>
      <c r="D62" s="124" t="s">
        <v>64</v>
      </c>
      <c r="E62" s="124">
        <v>1035.3</v>
      </c>
      <c r="F62" s="124">
        <v>109</v>
      </c>
      <c r="G62" s="124">
        <v>1215</v>
      </c>
      <c r="H62" s="124">
        <v>1152</v>
      </c>
      <c r="I62" s="124">
        <v>1152</v>
      </c>
      <c r="J62" s="124">
        <v>1148.4000000000001</v>
      </c>
      <c r="K62" s="124">
        <v>102</v>
      </c>
      <c r="L62"/>
      <c r="M62">
        <f t="shared" si="0"/>
        <v>1152</v>
      </c>
      <c r="N62">
        <f t="shared" si="0"/>
        <v>1152</v>
      </c>
    </row>
    <row r="63" spans="1:14" ht="14.4" x14ac:dyDescent="0.3">
      <c r="A63" s="98">
        <v>59</v>
      </c>
      <c r="B63" s="124">
        <v>1197</v>
      </c>
      <c r="C63" s="124">
        <v>1197</v>
      </c>
      <c r="D63" s="124" t="s">
        <v>65</v>
      </c>
      <c r="E63" s="124">
        <v>989.1</v>
      </c>
      <c r="F63" s="124">
        <v>115</v>
      </c>
      <c r="G63" s="124">
        <v>1317</v>
      </c>
      <c r="H63" s="124">
        <v>1197</v>
      </c>
      <c r="I63" s="124">
        <v>1197</v>
      </c>
      <c r="J63" s="124">
        <v>1039.3</v>
      </c>
      <c r="K63" s="124">
        <v>113</v>
      </c>
      <c r="L63"/>
      <c r="M63">
        <f t="shared" si="0"/>
        <v>1197</v>
      </c>
      <c r="N63">
        <f t="shared" si="0"/>
        <v>1197</v>
      </c>
    </row>
    <row r="64" spans="1:14" ht="14.4" x14ac:dyDescent="0.3">
      <c r="A64" s="98">
        <v>60</v>
      </c>
      <c r="B64" s="124">
        <v>1206</v>
      </c>
      <c r="C64" s="124">
        <v>1206</v>
      </c>
      <c r="D64" s="124" t="s">
        <v>66</v>
      </c>
      <c r="E64" s="124">
        <v>1011.1</v>
      </c>
      <c r="F64" s="124">
        <v>112</v>
      </c>
      <c r="G64" s="124">
        <v>521</v>
      </c>
      <c r="H64" s="124">
        <v>1206</v>
      </c>
      <c r="I64" s="124">
        <v>1206</v>
      </c>
      <c r="J64" s="124">
        <v>977.2</v>
      </c>
      <c r="K64" s="124">
        <v>119</v>
      </c>
      <c r="L64"/>
      <c r="M64">
        <f t="shared" si="0"/>
        <v>1206</v>
      </c>
      <c r="N64">
        <f t="shared" si="0"/>
        <v>1206</v>
      </c>
    </row>
    <row r="65" spans="1:14" ht="14.4" x14ac:dyDescent="0.3">
      <c r="A65" s="98">
        <v>61</v>
      </c>
      <c r="B65" s="124">
        <v>1211</v>
      </c>
      <c r="C65" s="124">
        <v>1211</v>
      </c>
      <c r="D65" s="124" t="s">
        <v>67</v>
      </c>
      <c r="E65" s="124">
        <v>1442.5</v>
      </c>
      <c r="F65" s="124">
        <v>73</v>
      </c>
      <c r="G65" s="124">
        <v>1311</v>
      </c>
      <c r="H65" s="124">
        <v>1211</v>
      </c>
      <c r="I65" s="124">
        <v>1211</v>
      </c>
      <c r="J65" s="124">
        <v>1297.5999999999999</v>
      </c>
      <c r="K65" s="124">
        <v>87</v>
      </c>
      <c r="L65"/>
      <c r="M65">
        <f t="shared" si="0"/>
        <v>1211</v>
      </c>
      <c r="N65">
        <f t="shared" si="0"/>
        <v>1211</v>
      </c>
    </row>
    <row r="66" spans="1:14" ht="14.4" x14ac:dyDescent="0.3">
      <c r="A66" s="98">
        <v>62</v>
      </c>
      <c r="B66" s="124">
        <v>1215</v>
      </c>
      <c r="C66" s="124">
        <v>1215</v>
      </c>
      <c r="D66" s="124" t="s">
        <v>68</v>
      </c>
      <c r="E66" s="124">
        <v>289.39999999999998</v>
      </c>
      <c r="F66" s="124">
        <v>294</v>
      </c>
      <c r="G66" s="124">
        <v>757</v>
      </c>
      <c r="H66" s="124">
        <v>1215</v>
      </c>
      <c r="I66" s="124">
        <v>1215</v>
      </c>
      <c r="J66" s="124">
        <v>282</v>
      </c>
      <c r="K66" s="124">
        <v>291</v>
      </c>
      <c r="L66"/>
      <c r="M66">
        <f t="shared" si="0"/>
        <v>1215</v>
      </c>
      <c r="N66">
        <f t="shared" si="0"/>
        <v>1215</v>
      </c>
    </row>
    <row r="67" spans="1:14" ht="14.4" x14ac:dyDescent="0.3">
      <c r="A67" s="98">
        <v>63</v>
      </c>
      <c r="B67" s="124">
        <v>1218</v>
      </c>
      <c r="C67" s="124">
        <v>1218</v>
      </c>
      <c r="D67" s="124" t="s">
        <v>69</v>
      </c>
      <c r="E67" s="124">
        <v>290.10000000000002</v>
      </c>
      <c r="F67" s="124">
        <v>293</v>
      </c>
      <c r="G67" s="124">
        <v>538</v>
      </c>
      <c r="H67" s="124">
        <v>1218</v>
      </c>
      <c r="I67" s="124">
        <v>1218</v>
      </c>
      <c r="J67" s="124">
        <v>61</v>
      </c>
      <c r="K67" s="124">
        <v>324</v>
      </c>
      <c r="L67"/>
      <c r="M67">
        <f t="shared" si="0"/>
        <v>1218</v>
      </c>
      <c r="N67">
        <f t="shared" si="0"/>
        <v>1218</v>
      </c>
    </row>
    <row r="68" spans="1:14" ht="14.4" x14ac:dyDescent="0.3">
      <c r="A68" s="98">
        <v>64</v>
      </c>
      <c r="B68" s="124">
        <v>2763</v>
      </c>
      <c r="C68" s="124">
        <v>2763</v>
      </c>
      <c r="D68" s="124" t="s">
        <v>70</v>
      </c>
      <c r="E68" s="124">
        <v>641.9</v>
      </c>
      <c r="F68" s="124">
        <v>176</v>
      </c>
      <c r="G68" s="124">
        <v>122</v>
      </c>
      <c r="H68" s="124">
        <v>2763</v>
      </c>
      <c r="I68" s="124">
        <v>2763</v>
      </c>
      <c r="J68" s="124">
        <v>1460.3</v>
      </c>
      <c r="K68" s="124">
        <v>75</v>
      </c>
      <c r="L68"/>
      <c r="M68">
        <f t="shared" si="0"/>
        <v>2763</v>
      </c>
      <c r="N68">
        <f t="shared" si="0"/>
        <v>2763</v>
      </c>
    </row>
    <row r="69" spans="1:14" ht="14.4" x14ac:dyDescent="0.3">
      <c r="A69" s="98">
        <v>65</v>
      </c>
      <c r="B69" s="124">
        <v>1221</v>
      </c>
      <c r="C69" s="124">
        <v>1221</v>
      </c>
      <c r="D69" s="124" t="s">
        <v>556</v>
      </c>
      <c r="E69" s="124">
        <v>2937.9</v>
      </c>
      <c r="F69" s="124">
        <v>34</v>
      </c>
      <c r="G69" s="124">
        <v>1012</v>
      </c>
      <c r="H69" s="124">
        <v>1221</v>
      </c>
      <c r="I69" s="124">
        <v>1221</v>
      </c>
      <c r="J69" s="124">
        <v>2919.8</v>
      </c>
      <c r="K69" s="124">
        <v>34</v>
      </c>
      <c r="L69"/>
      <c r="M69">
        <f t="shared" ref="M69:N132" si="1">H69</f>
        <v>1221</v>
      </c>
      <c r="N69">
        <f t="shared" si="1"/>
        <v>1221</v>
      </c>
    </row>
    <row r="70" spans="1:14" ht="14.4" x14ac:dyDescent="0.3">
      <c r="A70" s="98">
        <v>66</v>
      </c>
      <c r="B70" s="124">
        <v>1233</v>
      </c>
      <c r="C70" s="124">
        <v>1233</v>
      </c>
      <c r="D70" s="124" t="s">
        <v>72</v>
      </c>
      <c r="E70" s="124">
        <v>1173.0999999999999</v>
      </c>
      <c r="F70" s="124">
        <v>92</v>
      </c>
      <c r="G70" s="124">
        <v>717</v>
      </c>
      <c r="H70" s="124">
        <v>1233</v>
      </c>
      <c r="I70" s="124">
        <v>1233</v>
      </c>
      <c r="J70" s="124">
        <v>1411.3</v>
      </c>
      <c r="K70" s="124">
        <v>81</v>
      </c>
      <c r="L70"/>
      <c r="M70">
        <f t="shared" si="1"/>
        <v>1233</v>
      </c>
      <c r="N70">
        <f t="shared" si="1"/>
        <v>1233</v>
      </c>
    </row>
    <row r="71" spans="1:14" ht="14.4" x14ac:dyDescent="0.3">
      <c r="A71" s="98">
        <v>67</v>
      </c>
      <c r="B71" s="124">
        <v>1278</v>
      </c>
      <c r="C71" s="124">
        <v>1278</v>
      </c>
      <c r="D71" s="124" t="s">
        <v>73</v>
      </c>
      <c r="E71" s="124">
        <v>3604.2</v>
      </c>
      <c r="F71" s="124">
        <v>24</v>
      </c>
      <c r="G71" s="124">
        <v>912</v>
      </c>
      <c r="H71" s="124">
        <v>1278</v>
      </c>
      <c r="I71" s="124">
        <v>1278</v>
      </c>
      <c r="J71" s="124">
        <v>3249.2</v>
      </c>
      <c r="K71" s="124">
        <v>31</v>
      </c>
      <c r="L71"/>
      <c r="M71">
        <f t="shared" si="1"/>
        <v>1278</v>
      </c>
      <c r="N71">
        <f t="shared" si="1"/>
        <v>1278</v>
      </c>
    </row>
    <row r="72" spans="1:14" ht="14.4" x14ac:dyDescent="0.3">
      <c r="A72" s="98">
        <v>68</v>
      </c>
      <c r="B72" s="124">
        <v>1332</v>
      </c>
      <c r="C72" s="124">
        <v>1332</v>
      </c>
      <c r="D72" s="124" t="s">
        <v>74</v>
      </c>
      <c r="E72" s="124">
        <v>707.2</v>
      </c>
      <c r="F72" s="124">
        <v>159</v>
      </c>
      <c r="G72" s="124">
        <v>1141</v>
      </c>
      <c r="H72" s="124">
        <v>1332</v>
      </c>
      <c r="I72" s="124">
        <v>1332</v>
      </c>
      <c r="J72" s="124">
        <v>659</v>
      </c>
      <c r="K72" s="124">
        <v>182</v>
      </c>
      <c r="L72"/>
      <c r="M72">
        <f t="shared" si="1"/>
        <v>1332</v>
      </c>
      <c r="N72">
        <f t="shared" si="1"/>
        <v>1332</v>
      </c>
    </row>
    <row r="73" spans="1:14" ht="14.4" x14ac:dyDescent="0.3">
      <c r="A73" s="98">
        <v>69</v>
      </c>
      <c r="B73" s="124">
        <v>1337</v>
      </c>
      <c r="C73" s="124">
        <v>1337</v>
      </c>
      <c r="D73" s="124" t="s">
        <v>557</v>
      </c>
      <c r="E73" s="124">
        <v>5147.8999999999996</v>
      </c>
      <c r="F73" s="124">
        <v>18</v>
      </c>
      <c r="G73" s="124">
        <v>1011</v>
      </c>
      <c r="H73" s="124">
        <v>1337</v>
      </c>
      <c r="I73" s="124">
        <v>1337</v>
      </c>
      <c r="J73" s="124">
        <v>5484.4</v>
      </c>
      <c r="K73" s="124">
        <v>17</v>
      </c>
      <c r="L73"/>
      <c r="M73">
        <f t="shared" si="1"/>
        <v>1337</v>
      </c>
      <c r="N73">
        <f t="shared" si="1"/>
        <v>1337</v>
      </c>
    </row>
    <row r="74" spans="1:14" ht="14.4" x14ac:dyDescent="0.3">
      <c r="A74" s="98">
        <v>70</v>
      </c>
      <c r="B74" s="124">
        <v>1350</v>
      </c>
      <c r="C74" s="124">
        <v>1350</v>
      </c>
      <c r="D74" s="124" t="s">
        <v>76</v>
      </c>
      <c r="E74" s="124">
        <v>463.9</v>
      </c>
      <c r="F74" s="124">
        <v>239</v>
      </c>
      <c r="G74" s="124">
        <v>1149</v>
      </c>
      <c r="H74" s="124">
        <v>1350</v>
      </c>
      <c r="I74" s="124">
        <v>1350</v>
      </c>
      <c r="J74" s="124">
        <v>394.2</v>
      </c>
      <c r="K74" s="124">
        <v>260</v>
      </c>
      <c r="L74"/>
      <c r="M74">
        <f t="shared" si="1"/>
        <v>1350</v>
      </c>
      <c r="N74">
        <f t="shared" si="1"/>
        <v>1350</v>
      </c>
    </row>
    <row r="75" spans="1:14" ht="14.4" x14ac:dyDescent="0.3">
      <c r="A75" s="98">
        <v>71</v>
      </c>
      <c r="B75" s="124">
        <v>1359</v>
      </c>
      <c r="C75" s="124">
        <v>1359</v>
      </c>
      <c r="D75" s="124" t="s">
        <v>558</v>
      </c>
      <c r="E75" s="124">
        <v>452.9</v>
      </c>
      <c r="F75" s="124">
        <v>244</v>
      </c>
      <c r="G75" s="124">
        <v>1150</v>
      </c>
      <c r="H75" s="124">
        <v>1359</v>
      </c>
      <c r="I75" s="124">
        <v>1359</v>
      </c>
      <c r="J75" s="124">
        <v>350.9</v>
      </c>
      <c r="K75" s="124">
        <v>273</v>
      </c>
      <c r="L75"/>
      <c r="M75">
        <f t="shared" si="1"/>
        <v>1359</v>
      </c>
      <c r="N75">
        <f t="shared" si="1"/>
        <v>1359</v>
      </c>
    </row>
    <row r="76" spans="1:14" ht="14.4" x14ac:dyDescent="0.3">
      <c r="A76" s="98">
        <v>72</v>
      </c>
      <c r="B76" s="124">
        <v>1368</v>
      </c>
      <c r="C76" s="124">
        <v>1368</v>
      </c>
      <c r="D76" s="124" t="s">
        <v>77</v>
      </c>
      <c r="E76" s="124">
        <v>741.9</v>
      </c>
      <c r="F76" s="124">
        <v>153</v>
      </c>
      <c r="G76" s="124">
        <v>919</v>
      </c>
      <c r="H76" s="124">
        <v>1368</v>
      </c>
      <c r="I76" s="124">
        <v>1368</v>
      </c>
      <c r="J76" s="124">
        <v>627</v>
      </c>
      <c r="K76" s="124">
        <v>188</v>
      </c>
      <c r="L76"/>
      <c r="M76">
        <f t="shared" si="1"/>
        <v>1368</v>
      </c>
      <c r="N76">
        <f t="shared" si="1"/>
        <v>1368</v>
      </c>
    </row>
    <row r="77" spans="1:14" ht="14.4" x14ac:dyDescent="0.3">
      <c r="A77" s="98">
        <v>73</v>
      </c>
      <c r="B77" s="124">
        <v>1413</v>
      </c>
      <c r="C77" s="124">
        <v>1413</v>
      </c>
      <c r="D77" s="124" t="s">
        <v>78</v>
      </c>
      <c r="E77" s="124">
        <v>425</v>
      </c>
      <c r="F77" s="124">
        <v>256</v>
      </c>
      <c r="G77" s="124">
        <v>1153</v>
      </c>
      <c r="H77" s="124">
        <v>1413</v>
      </c>
      <c r="I77" s="124">
        <v>1413</v>
      </c>
      <c r="J77" s="124">
        <v>404</v>
      </c>
      <c r="K77" s="124">
        <v>256</v>
      </c>
      <c r="L77"/>
      <c r="M77">
        <f t="shared" si="1"/>
        <v>1413</v>
      </c>
      <c r="N77">
        <f t="shared" si="1"/>
        <v>1413</v>
      </c>
    </row>
    <row r="78" spans="1:14" ht="14.4" x14ac:dyDescent="0.3">
      <c r="A78" s="98">
        <v>74</v>
      </c>
      <c r="B78" s="124">
        <v>1431</v>
      </c>
      <c r="C78" s="124">
        <v>1431</v>
      </c>
      <c r="D78" s="124" t="s">
        <v>79</v>
      </c>
      <c r="E78" s="124">
        <v>382.1</v>
      </c>
      <c r="F78" s="124">
        <v>265</v>
      </c>
      <c r="G78" s="124">
        <v>1338</v>
      </c>
      <c r="H78" s="124">
        <v>1431</v>
      </c>
      <c r="I78" s="124">
        <v>1431</v>
      </c>
      <c r="J78" s="124">
        <v>400</v>
      </c>
      <c r="K78" s="124">
        <v>259</v>
      </c>
      <c r="L78"/>
      <c r="M78">
        <f t="shared" si="1"/>
        <v>1431</v>
      </c>
      <c r="N78">
        <f t="shared" si="1"/>
        <v>1431</v>
      </c>
    </row>
    <row r="79" spans="1:14" ht="14.4" x14ac:dyDescent="0.3">
      <c r="A79" s="98">
        <v>75</v>
      </c>
      <c r="B79" s="124">
        <v>1476</v>
      </c>
      <c r="C79" s="124">
        <v>1476</v>
      </c>
      <c r="D79" s="124" t="s">
        <v>80</v>
      </c>
      <c r="E79" s="124">
        <v>8707.7000000000007</v>
      </c>
      <c r="F79" s="124">
        <v>10</v>
      </c>
      <c r="G79" s="124">
        <v>1342</v>
      </c>
      <c r="H79" s="124">
        <v>1476</v>
      </c>
      <c r="I79" s="124">
        <v>1476</v>
      </c>
      <c r="J79" s="124">
        <v>8288.2999999999993</v>
      </c>
      <c r="K79" s="124">
        <v>11</v>
      </c>
      <c r="L79"/>
      <c r="M79">
        <f t="shared" si="1"/>
        <v>1476</v>
      </c>
      <c r="N79">
        <f t="shared" si="1"/>
        <v>1476</v>
      </c>
    </row>
    <row r="80" spans="1:14" ht="14.4" x14ac:dyDescent="0.3">
      <c r="A80" s="98">
        <v>76</v>
      </c>
      <c r="B80" s="124">
        <v>1503</v>
      </c>
      <c r="C80" s="124">
        <v>1503</v>
      </c>
      <c r="D80" s="124" t="s">
        <v>81</v>
      </c>
      <c r="E80" s="124">
        <v>1397</v>
      </c>
      <c r="F80" s="124">
        <v>77</v>
      </c>
      <c r="G80" s="124">
        <v>1313</v>
      </c>
      <c r="H80" s="124">
        <v>1503</v>
      </c>
      <c r="I80" s="124">
        <v>1503</v>
      </c>
      <c r="J80" s="124">
        <v>1343</v>
      </c>
      <c r="K80" s="124">
        <v>85</v>
      </c>
      <c r="L80"/>
      <c r="M80">
        <f t="shared" si="1"/>
        <v>1503</v>
      </c>
      <c r="N80">
        <f t="shared" si="1"/>
        <v>1503</v>
      </c>
    </row>
    <row r="81" spans="1:14" ht="14.4" x14ac:dyDescent="0.3">
      <c r="A81" s="98">
        <v>77</v>
      </c>
      <c r="B81" s="124">
        <v>1576</v>
      </c>
      <c r="C81" s="124">
        <v>1576</v>
      </c>
      <c r="D81" s="124" t="s">
        <v>82</v>
      </c>
      <c r="E81" s="124">
        <v>3478</v>
      </c>
      <c r="F81" s="124">
        <v>26</v>
      </c>
      <c r="G81" s="124">
        <v>1115</v>
      </c>
      <c r="H81" s="124">
        <v>1576</v>
      </c>
      <c r="I81" s="124">
        <v>1576</v>
      </c>
      <c r="J81" s="124">
        <v>3539.3</v>
      </c>
      <c r="K81" s="124">
        <v>25</v>
      </c>
      <c r="L81"/>
      <c r="M81">
        <f t="shared" si="1"/>
        <v>1576</v>
      </c>
      <c r="N81">
        <f t="shared" si="1"/>
        <v>1576</v>
      </c>
    </row>
    <row r="82" spans="1:14" ht="14.4" x14ac:dyDescent="0.3">
      <c r="A82" s="98">
        <v>78</v>
      </c>
      <c r="B82" s="124">
        <v>1602</v>
      </c>
      <c r="C82" s="124">
        <v>1602</v>
      </c>
      <c r="D82" s="124" t="s">
        <v>83</v>
      </c>
      <c r="E82" s="124">
        <v>432.4</v>
      </c>
      <c r="F82" s="124">
        <v>253</v>
      </c>
      <c r="G82" s="124">
        <v>1531</v>
      </c>
      <c r="H82" s="124">
        <v>1602</v>
      </c>
      <c r="I82" s="124">
        <v>1602</v>
      </c>
      <c r="J82" s="124">
        <v>626.1</v>
      </c>
      <c r="K82" s="124">
        <v>189</v>
      </c>
      <c r="L82"/>
      <c r="M82">
        <f t="shared" si="1"/>
        <v>1602</v>
      </c>
      <c r="N82">
        <f t="shared" si="1"/>
        <v>1602</v>
      </c>
    </row>
    <row r="83" spans="1:14" ht="14.4" x14ac:dyDescent="0.3">
      <c r="A83" s="98">
        <v>79</v>
      </c>
      <c r="B83" s="124">
        <v>1611</v>
      </c>
      <c r="C83" s="124">
        <v>1611</v>
      </c>
      <c r="D83" s="124" t="s">
        <v>84</v>
      </c>
      <c r="E83" s="124">
        <v>14164.5</v>
      </c>
      <c r="F83" s="124">
        <v>5</v>
      </c>
      <c r="G83" s="124">
        <v>961</v>
      </c>
      <c r="H83" s="124">
        <v>1611</v>
      </c>
      <c r="I83" s="124">
        <v>1611</v>
      </c>
      <c r="J83" s="124">
        <v>13371.8</v>
      </c>
      <c r="K83" s="124">
        <v>5</v>
      </c>
      <c r="L83"/>
      <c r="M83">
        <f t="shared" si="1"/>
        <v>1611</v>
      </c>
      <c r="N83">
        <f t="shared" si="1"/>
        <v>1611</v>
      </c>
    </row>
    <row r="84" spans="1:14" ht="14.4" x14ac:dyDescent="0.3">
      <c r="A84" s="98">
        <v>80</v>
      </c>
      <c r="B84" s="124">
        <v>1619</v>
      </c>
      <c r="C84" s="124">
        <v>1619</v>
      </c>
      <c r="D84" s="124" t="s">
        <v>85</v>
      </c>
      <c r="E84" s="124">
        <v>1148.7</v>
      </c>
      <c r="F84" s="124">
        <v>96</v>
      </c>
      <c r="G84" s="124">
        <v>1517</v>
      </c>
      <c r="H84" s="124">
        <v>1619</v>
      </c>
      <c r="I84" s="124">
        <v>1619</v>
      </c>
      <c r="J84" s="124">
        <v>1237.8</v>
      </c>
      <c r="K84" s="124">
        <v>91</v>
      </c>
      <c r="L84"/>
      <c r="M84">
        <f t="shared" si="1"/>
        <v>1619</v>
      </c>
      <c r="N84">
        <f t="shared" si="1"/>
        <v>1619</v>
      </c>
    </row>
    <row r="85" spans="1:14" ht="14.4" x14ac:dyDescent="0.3">
      <c r="A85" s="98">
        <v>81</v>
      </c>
      <c r="B85" s="124">
        <v>1638</v>
      </c>
      <c r="C85" s="124">
        <v>1638</v>
      </c>
      <c r="D85" s="124" t="s">
        <v>559</v>
      </c>
      <c r="E85" s="124">
        <v>1522.6</v>
      </c>
      <c r="F85" s="124">
        <v>64</v>
      </c>
      <c r="G85" s="124">
        <v>112</v>
      </c>
      <c r="H85" s="124">
        <v>1638</v>
      </c>
      <c r="I85" s="124">
        <v>1638</v>
      </c>
      <c r="J85" s="124">
        <v>1618.3</v>
      </c>
      <c r="K85" s="124">
        <v>59</v>
      </c>
      <c r="L85"/>
      <c r="M85">
        <f t="shared" si="1"/>
        <v>1638</v>
      </c>
      <c r="N85">
        <f t="shared" si="1"/>
        <v>1638</v>
      </c>
    </row>
    <row r="86" spans="1:14" ht="14.4" x14ac:dyDescent="0.3">
      <c r="A86" s="98">
        <v>82</v>
      </c>
      <c r="B86" s="124">
        <v>1675</v>
      </c>
      <c r="C86" s="124">
        <v>1675</v>
      </c>
      <c r="D86" s="124" t="s">
        <v>87</v>
      </c>
      <c r="E86" s="124">
        <v>200</v>
      </c>
      <c r="F86" s="124">
        <v>311</v>
      </c>
      <c r="G86" s="124">
        <v>927</v>
      </c>
      <c r="H86" s="124">
        <v>1675</v>
      </c>
      <c r="I86" s="124">
        <v>1675</v>
      </c>
      <c r="J86" s="124">
        <v>135.6</v>
      </c>
      <c r="K86" s="124">
        <v>310</v>
      </c>
      <c r="L86"/>
      <c r="M86">
        <f t="shared" si="1"/>
        <v>1675</v>
      </c>
      <c r="N86">
        <f t="shared" si="1"/>
        <v>1675</v>
      </c>
    </row>
    <row r="87" spans="1:14" ht="14.4" x14ac:dyDescent="0.3">
      <c r="A87" s="98">
        <v>83</v>
      </c>
      <c r="B87" s="124">
        <v>1701</v>
      </c>
      <c r="C87" s="124">
        <v>1701</v>
      </c>
      <c r="D87" s="124" t="s">
        <v>88</v>
      </c>
      <c r="E87" s="124">
        <v>2026.3</v>
      </c>
      <c r="F87" s="124">
        <v>46</v>
      </c>
      <c r="G87" s="124">
        <v>1210</v>
      </c>
      <c r="H87" s="124">
        <v>1701</v>
      </c>
      <c r="I87" s="124">
        <v>1701</v>
      </c>
      <c r="J87" s="124">
        <v>2166.5</v>
      </c>
      <c r="K87" s="124">
        <v>45</v>
      </c>
      <c r="L87"/>
      <c r="M87">
        <f t="shared" si="1"/>
        <v>1701</v>
      </c>
      <c r="N87">
        <f t="shared" si="1"/>
        <v>1701</v>
      </c>
    </row>
    <row r="88" spans="1:14" ht="14.4" x14ac:dyDescent="0.3">
      <c r="A88" s="98">
        <v>84</v>
      </c>
      <c r="B88" s="124">
        <v>1719</v>
      </c>
      <c r="C88" s="124">
        <v>1719</v>
      </c>
      <c r="D88" s="124" t="s">
        <v>89</v>
      </c>
      <c r="E88" s="124">
        <v>862.9</v>
      </c>
      <c r="F88" s="124">
        <v>131</v>
      </c>
      <c r="G88" s="124">
        <v>725</v>
      </c>
      <c r="H88" s="124">
        <v>1719</v>
      </c>
      <c r="I88" s="124">
        <v>1719</v>
      </c>
      <c r="J88" s="124">
        <v>937.9</v>
      </c>
      <c r="K88" s="124">
        <v>129</v>
      </c>
      <c r="L88"/>
      <c r="M88">
        <f t="shared" si="1"/>
        <v>1719</v>
      </c>
      <c r="N88">
        <f t="shared" si="1"/>
        <v>1719</v>
      </c>
    </row>
    <row r="89" spans="1:14" ht="14.4" x14ac:dyDescent="0.3">
      <c r="A89" s="98">
        <v>85</v>
      </c>
      <c r="B89" s="124">
        <v>1737</v>
      </c>
      <c r="C89" s="124">
        <v>1737</v>
      </c>
      <c r="D89" s="124" t="s">
        <v>560</v>
      </c>
      <c r="E89" s="124">
        <v>30773.9</v>
      </c>
      <c r="F89" s="124">
        <v>1</v>
      </c>
      <c r="G89" s="124">
        <v>1140</v>
      </c>
      <c r="H89" s="124">
        <v>1737</v>
      </c>
      <c r="I89" s="124">
        <v>1737</v>
      </c>
      <c r="J89" s="124">
        <v>29338.5</v>
      </c>
      <c r="K89" s="124">
        <v>1</v>
      </c>
      <c r="L89"/>
      <c r="M89">
        <f t="shared" si="1"/>
        <v>1737</v>
      </c>
      <c r="N89">
        <f t="shared" si="1"/>
        <v>1737</v>
      </c>
    </row>
    <row r="90" spans="1:14" ht="14.4" x14ac:dyDescent="0.3">
      <c r="A90" s="98">
        <v>86</v>
      </c>
      <c r="B90" s="124">
        <v>1782</v>
      </c>
      <c r="C90" s="124">
        <v>1782</v>
      </c>
      <c r="D90" s="124" t="s">
        <v>91</v>
      </c>
      <c r="E90" s="124">
        <v>112</v>
      </c>
      <c r="F90" s="124">
        <v>325</v>
      </c>
      <c r="G90" s="124">
        <v>1350</v>
      </c>
      <c r="H90" s="124">
        <v>1782</v>
      </c>
      <c r="I90" s="124">
        <v>1782</v>
      </c>
      <c r="J90" s="124">
        <v>114</v>
      </c>
      <c r="K90" s="124">
        <v>316</v>
      </c>
      <c r="L90"/>
      <c r="M90">
        <f t="shared" si="1"/>
        <v>1782</v>
      </c>
      <c r="N90">
        <f t="shared" si="1"/>
        <v>1782</v>
      </c>
    </row>
    <row r="91" spans="1:14" ht="14.4" x14ac:dyDescent="0.3">
      <c r="A91" s="98">
        <v>87</v>
      </c>
      <c r="B91" s="124">
        <v>1791</v>
      </c>
      <c r="C91" s="124">
        <v>1791</v>
      </c>
      <c r="D91" s="124" t="s">
        <v>92</v>
      </c>
      <c r="E91" s="124">
        <v>876.2</v>
      </c>
      <c r="F91" s="124">
        <v>128</v>
      </c>
      <c r="G91" s="124">
        <v>724</v>
      </c>
      <c r="H91" s="124">
        <v>1791</v>
      </c>
      <c r="I91" s="124">
        <v>1791</v>
      </c>
      <c r="J91" s="124">
        <v>911.2</v>
      </c>
      <c r="K91" s="124">
        <v>134</v>
      </c>
      <c r="L91"/>
      <c r="M91">
        <f t="shared" si="1"/>
        <v>1791</v>
      </c>
      <c r="N91">
        <f t="shared" si="1"/>
        <v>1791</v>
      </c>
    </row>
    <row r="92" spans="1:14" ht="14.4" x14ac:dyDescent="0.3">
      <c r="A92" s="98">
        <v>88</v>
      </c>
      <c r="B92" s="124">
        <v>1863</v>
      </c>
      <c r="C92" s="124">
        <v>1863</v>
      </c>
      <c r="D92" s="124" t="s">
        <v>93</v>
      </c>
      <c r="E92" s="124">
        <v>10064.1</v>
      </c>
      <c r="F92" s="124">
        <v>9</v>
      </c>
      <c r="G92" s="124">
        <v>110</v>
      </c>
      <c r="H92" s="124">
        <v>1863</v>
      </c>
      <c r="I92" s="124">
        <v>1863</v>
      </c>
      <c r="J92" s="124">
        <v>9807.2000000000007</v>
      </c>
      <c r="K92" s="124">
        <v>9</v>
      </c>
      <c r="L92"/>
      <c r="M92">
        <f t="shared" si="1"/>
        <v>1863</v>
      </c>
      <c r="N92">
        <f t="shared" si="1"/>
        <v>1863</v>
      </c>
    </row>
    <row r="93" spans="1:14" ht="14.4" x14ac:dyDescent="0.3">
      <c r="A93" s="98">
        <v>89</v>
      </c>
      <c r="B93" s="124">
        <v>1908</v>
      </c>
      <c r="C93" s="124">
        <v>1908</v>
      </c>
      <c r="D93" s="124" t="s">
        <v>94</v>
      </c>
      <c r="E93" s="124">
        <v>366.1</v>
      </c>
      <c r="F93" s="124">
        <v>271</v>
      </c>
      <c r="G93" s="124">
        <v>756</v>
      </c>
      <c r="H93" s="124">
        <v>1908</v>
      </c>
      <c r="I93" s="124">
        <v>1908</v>
      </c>
      <c r="J93" s="124">
        <v>384</v>
      </c>
      <c r="K93" s="124">
        <v>264</v>
      </c>
      <c r="L93"/>
      <c r="M93">
        <f t="shared" si="1"/>
        <v>1908</v>
      </c>
      <c r="N93">
        <f t="shared" si="1"/>
        <v>1908</v>
      </c>
    </row>
    <row r="94" spans="1:14" ht="14.4" x14ac:dyDescent="0.3">
      <c r="A94" s="98">
        <v>90</v>
      </c>
      <c r="B94" s="124">
        <v>1926</v>
      </c>
      <c r="C94" s="124">
        <v>1926</v>
      </c>
      <c r="D94" s="124" t="s">
        <v>95</v>
      </c>
      <c r="E94" s="124">
        <v>503.5</v>
      </c>
      <c r="F94" s="124">
        <v>223</v>
      </c>
      <c r="G94" s="124">
        <v>924</v>
      </c>
      <c r="H94" s="124">
        <v>1926</v>
      </c>
      <c r="I94" s="124">
        <v>1926</v>
      </c>
      <c r="J94" s="124">
        <v>646.70000000000005</v>
      </c>
      <c r="K94" s="124">
        <v>187</v>
      </c>
      <c r="L94"/>
      <c r="M94">
        <f t="shared" si="1"/>
        <v>1926</v>
      </c>
      <c r="N94">
        <f t="shared" si="1"/>
        <v>1926</v>
      </c>
    </row>
    <row r="95" spans="1:14" ht="14.4" x14ac:dyDescent="0.3">
      <c r="A95" s="98">
        <v>91</v>
      </c>
      <c r="B95" s="124">
        <v>1944</v>
      </c>
      <c r="C95" s="124">
        <v>1944</v>
      </c>
      <c r="D95" s="124" t="s">
        <v>96</v>
      </c>
      <c r="E95" s="124">
        <v>952</v>
      </c>
      <c r="F95" s="124">
        <v>119</v>
      </c>
      <c r="G95" s="124">
        <v>522</v>
      </c>
      <c r="H95" s="124">
        <v>1944</v>
      </c>
      <c r="I95" s="124">
        <v>1944</v>
      </c>
      <c r="J95" s="124">
        <v>950.3</v>
      </c>
      <c r="K95" s="124">
        <v>125</v>
      </c>
      <c r="L95"/>
      <c r="M95">
        <f t="shared" si="1"/>
        <v>1944</v>
      </c>
      <c r="N95">
        <f t="shared" si="1"/>
        <v>1944</v>
      </c>
    </row>
    <row r="96" spans="1:14" ht="14.4" x14ac:dyDescent="0.3">
      <c r="A96" s="98">
        <v>92</v>
      </c>
      <c r="B96" s="124">
        <v>1953</v>
      </c>
      <c r="C96" s="124">
        <v>1953</v>
      </c>
      <c r="D96" s="124" t="s">
        <v>97</v>
      </c>
      <c r="E96" s="124">
        <v>562.29999999999995</v>
      </c>
      <c r="F96" s="124">
        <v>197</v>
      </c>
      <c r="G96" s="124">
        <v>1145</v>
      </c>
      <c r="H96" s="124">
        <v>1953</v>
      </c>
      <c r="I96" s="124">
        <v>1953</v>
      </c>
      <c r="J96" s="124">
        <v>598.4</v>
      </c>
      <c r="K96" s="124">
        <v>197</v>
      </c>
      <c r="L96"/>
      <c r="M96">
        <f t="shared" si="1"/>
        <v>1953</v>
      </c>
      <c r="N96">
        <f t="shared" si="1"/>
        <v>1953</v>
      </c>
    </row>
    <row r="97" spans="1:14" ht="14.4" x14ac:dyDescent="0.3">
      <c r="A97" s="98">
        <v>93</v>
      </c>
      <c r="B97" s="124">
        <v>1963</v>
      </c>
      <c r="C97" s="124">
        <v>1963</v>
      </c>
      <c r="D97" s="124" t="s">
        <v>98</v>
      </c>
      <c r="E97" s="124">
        <v>541.9</v>
      </c>
      <c r="F97" s="124">
        <v>208</v>
      </c>
      <c r="G97" s="124">
        <v>743</v>
      </c>
      <c r="H97" s="124">
        <v>1963</v>
      </c>
      <c r="I97" s="124">
        <v>1963</v>
      </c>
      <c r="J97" s="124">
        <v>543.5</v>
      </c>
      <c r="K97" s="124">
        <v>211</v>
      </c>
      <c r="L97"/>
      <c r="M97">
        <f t="shared" si="1"/>
        <v>1963</v>
      </c>
      <c r="N97">
        <f t="shared" si="1"/>
        <v>1963</v>
      </c>
    </row>
    <row r="98" spans="1:14" ht="14.4" x14ac:dyDescent="0.3">
      <c r="A98" s="98">
        <v>94</v>
      </c>
      <c r="B98" s="124">
        <v>3582</v>
      </c>
      <c r="C98" s="124">
        <v>1968</v>
      </c>
      <c r="D98" s="124" t="s">
        <v>99</v>
      </c>
      <c r="E98" s="124">
        <v>525.20000000000005</v>
      </c>
      <c r="F98" s="124">
        <v>215</v>
      </c>
      <c r="G98" s="124">
        <v>745</v>
      </c>
      <c r="H98" s="124">
        <v>3582</v>
      </c>
      <c r="I98" s="124">
        <v>1968</v>
      </c>
      <c r="J98" s="124">
        <v>690.3</v>
      </c>
      <c r="K98" s="124">
        <v>171</v>
      </c>
      <c r="L98"/>
      <c r="M98">
        <f t="shared" si="1"/>
        <v>3582</v>
      </c>
      <c r="N98">
        <f t="shared" si="1"/>
        <v>1968</v>
      </c>
    </row>
    <row r="99" spans="1:14" ht="14.4" x14ac:dyDescent="0.3">
      <c r="A99" s="98">
        <v>95</v>
      </c>
      <c r="B99" s="124">
        <v>3978</v>
      </c>
      <c r="C99" s="124">
        <v>3978</v>
      </c>
      <c r="D99" s="124" t="s">
        <v>100</v>
      </c>
      <c r="E99" s="124">
        <v>528.5</v>
      </c>
      <c r="F99" s="124">
        <v>212</v>
      </c>
      <c r="G99" s="124">
        <v>1329</v>
      </c>
      <c r="H99" s="124">
        <v>3978</v>
      </c>
      <c r="I99" s="124">
        <v>3978</v>
      </c>
      <c r="J99" s="124">
        <v>420.4</v>
      </c>
      <c r="K99" s="124">
        <v>252</v>
      </c>
      <c r="L99"/>
      <c r="M99">
        <f t="shared" si="1"/>
        <v>3978</v>
      </c>
      <c r="N99">
        <f t="shared" si="1"/>
        <v>3978</v>
      </c>
    </row>
    <row r="100" spans="1:14" ht="14.4" x14ac:dyDescent="0.3">
      <c r="A100" s="98">
        <v>96</v>
      </c>
      <c r="B100" s="124">
        <v>6741</v>
      </c>
      <c r="C100" s="124">
        <v>6741</v>
      </c>
      <c r="D100" s="124" t="s">
        <v>101</v>
      </c>
      <c r="E100" s="124">
        <v>835.5</v>
      </c>
      <c r="F100" s="124">
        <v>138</v>
      </c>
      <c r="G100" s="124">
        <v>525</v>
      </c>
      <c r="H100" s="124">
        <v>6741</v>
      </c>
      <c r="I100" s="124">
        <v>6741</v>
      </c>
      <c r="J100" s="124">
        <v>783.2</v>
      </c>
      <c r="K100" s="124">
        <v>153</v>
      </c>
      <c r="L100"/>
      <c r="M100">
        <f t="shared" si="1"/>
        <v>6741</v>
      </c>
      <c r="N100">
        <f t="shared" si="1"/>
        <v>6741</v>
      </c>
    </row>
    <row r="101" spans="1:14" ht="14.4" x14ac:dyDescent="0.3">
      <c r="A101" s="98">
        <v>97</v>
      </c>
      <c r="B101" s="124">
        <v>1970</v>
      </c>
      <c r="C101" s="124">
        <v>1970</v>
      </c>
      <c r="D101" s="124" t="s">
        <v>102</v>
      </c>
      <c r="E101" s="124">
        <v>472.5</v>
      </c>
      <c r="F101" s="124">
        <v>232</v>
      </c>
      <c r="G101" s="124">
        <v>1331</v>
      </c>
      <c r="H101" s="124">
        <v>1970</v>
      </c>
      <c r="I101" s="124">
        <v>1970</v>
      </c>
      <c r="J101" s="124">
        <v>462</v>
      </c>
      <c r="K101" s="124">
        <v>238</v>
      </c>
      <c r="L101"/>
      <c r="M101">
        <f t="shared" si="1"/>
        <v>1970</v>
      </c>
      <c r="N101">
        <f t="shared" si="1"/>
        <v>1970</v>
      </c>
    </row>
    <row r="102" spans="1:14" ht="14.4" x14ac:dyDescent="0.3">
      <c r="A102" s="98">
        <v>98</v>
      </c>
      <c r="B102" s="124">
        <v>1972</v>
      </c>
      <c r="C102" s="124">
        <v>1972</v>
      </c>
      <c r="D102" s="124" t="s">
        <v>103</v>
      </c>
      <c r="E102" s="124">
        <v>331.3</v>
      </c>
      <c r="F102" s="124">
        <v>281</v>
      </c>
      <c r="G102" s="124">
        <v>129</v>
      </c>
      <c r="H102" s="124">
        <v>1972</v>
      </c>
      <c r="I102" s="124">
        <v>1972</v>
      </c>
      <c r="J102" s="124">
        <v>315.3</v>
      </c>
      <c r="K102" s="124">
        <v>280</v>
      </c>
      <c r="L102"/>
      <c r="M102">
        <f t="shared" si="1"/>
        <v>1972</v>
      </c>
      <c r="N102">
        <f t="shared" si="1"/>
        <v>1972</v>
      </c>
    </row>
    <row r="103" spans="1:14" ht="14.4" x14ac:dyDescent="0.3">
      <c r="A103" s="98">
        <v>99</v>
      </c>
      <c r="B103" s="124">
        <v>1965</v>
      </c>
      <c r="C103" s="124">
        <v>1965</v>
      </c>
      <c r="D103" s="124" t="s">
        <v>104</v>
      </c>
      <c r="E103" s="124">
        <v>549.6</v>
      </c>
      <c r="F103" s="124">
        <v>205</v>
      </c>
      <c r="G103" s="124">
        <v>922</v>
      </c>
      <c r="H103" s="124">
        <v>1965</v>
      </c>
      <c r="I103" s="124">
        <v>1965</v>
      </c>
      <c r="J103" s="124">
        <v>460.6</v>
      </c>
      <c r="K103" s="124">
        <v>239</v>
      </c>
      <c r="L103"/>
      <c r="M103">
        <f t="shared" si="1"/>
        <v>1965</v>
      </c>
      <c r="N103">
        <f t="shared" si="1"/>
        <v>1965</v>
      </c>
    </row>
    <row r="104" spans="1:14" ht="14.4" x14ac:dyDescent="0.3">
      <c r="A104" s="98">
        <v>100</v>
      </c>
      <c r="B104" s="124">
        <v>657</v>
      </c>
      <c r="C104" s="124">
        <v>657</v>
      </c>
      <c r="D104" s="124" t="s">
        <v>574</v>
      </c>
      <c r="E104" s="124">
        <v>835.6</v>
      </c>
      <c r="F104" s="124">
        <v>137</v>
      </c>
      <c r="G104" s="124">
        <v>1521</v>
      </c>
      <c r="H104" s="124">
        <v>657</v>
      </c>
      <c r="I104" s="124">
        <v>657</v>
      </c>
      <c r="J104" s="124">
        <v>971.2</v>
      </c>
      <c r="K104" s="124">
        <v>121</v>
      </c>
      <c r="L104"/>
      <c r="M104">
        <f t="shared" si="1"/>
        <v>657</v>
      </c>
      <c r="N104">
        <f t="shared" si="1"/>
        <v>657</v>
      </c>
    </row>
    <row r="105" spans="1:14" ht="14.4" x14ac:dyDescent="0.3">
      <c r="A105" s="98">
        <v>101</v>
      </c>
      <c r="B105" s="124">
        <v>1989</v>
      </c>
      <c r="C105" s="124">
        <v>1989</v>
      </c>
      <c r="D105" s="124" t="s">
        <v>105</v>
      </c>
      <c r="E105" s="124">
        <v>401</v>
      </c>
      <c r="F105" s="124">
        <v>261</v>
      </c>
      <c r="G105" s="124">
        <v>126</v>
      </c>
      <c r="H105" s="124">
        <v>1989</v>
      </c>
      <c r="I105" s="124">
        <v>1989</v>
      </c>
      <c r="J105" s="124">
        <v>480</v>
      </c>
      <c r="K105" s="124">
        <v>232</v>
      </c>
      <c r="L105"/>
      <c r="M105">
        <f t="shared" si="1"/>
        <v>1989</v>
      </c>
      <c r="N105">
        <f t="shared" si="1"/>
        <v>1989</v>
      </c>
    </row>
    <row r="106" spans="1:14" ht="14.4" x14ac:dyDescent="0.3">
      <c r="A106" s="98">
        <v>102</v>
      </c>
      <c r="B106" s="124">
        <v>2007</v>
      </c>
      <c r="C106" s="124">
        <v>2007</v>
      </c>
      <c r="D106" s="124" t="s">
        <v>106</v>
      </c>
      <c r="E106" s="124">
        <v>560.70000000000005</v>
      </c>
      <c r="F106" s="124">
        <v>199</v>
      </c>
      <c r="G106" s="124">
        <v>741</v>
      </c>
      <c r="H106" s="124">
        <v>2007</v>
      </c>
      <c r="I106" s="124">
        <v>2007</v>
      </c>
      <c r="J106" s="124">
        <v>511.1</v>
      </c>
      <c r="K106" s="124">
        <v>222</v>
      </c>
      <c r="L106"/>
      <c r="M106">
        <f t="shared" si="1"/>
        <v>2007</v>
      </c>
      <c r="N106">
        <f t="shared" si="1"/>
        <v>2007</v>
      </c>
    </row>
    <row r="107" spans="1:14" ht="14.4" x14ac:dyDescent="0.3">
      <c r="A107" s="98">
        <v>103</v>
      </c>
      <c r="B107" s="124">
        <v>2088</v>
      </c>
      <c r="C107" s="124">
        <v>2088</v>
      </c>
      <c r="D107" s="124" t="s">
        <v>107</v>
      </c>
      <c r="E107" s="124">
        <v>665.2</v>
      </c>
      <c r="F107" s="124">
        <v>169</v>
      </c>
      <c r="G107" s="124">
        <v>527</v>
      </c>
      <c r="H107" s="124">
        <v>2088</v>
      </c>
      <c r="I107" s="124">
        <v>2088</v>
      </c>
      <c r="J107" s="124">
        <v>738.2</v>
      </c>
      <c r="K107" s="124">
        <v>160</v>
      </c>
      <c r="L107"/>
      <c r="M107">
        <f t="shared" si="1"/>
        <v>2088</v>
      </c>
      <c r="N107">
        <f t="shared" si="1"/>
        <v>2088</v>
      </c>
    </row>
    <row r="108" spans="1:14" ht="14.4" x14ac:dyDescent="0.3">
      <c r="A108" s="98">
        <v>104</v>
      </c>
      <c r="B108" s="124">
        <v>2097</v>
      </c>
      <c r="C108" s="124">
        <v>2097</v>
      </c>
      <c r="D108" s="124" t="s">
        <v>108</v>
      </c>
      <c r="E108" s="124">
        <v>462</v>
      </c>
      <c r="F108" s="124">
        <v>240</v>
      </c>
      <c r="G108" s="124">
        <v>1034</v>
      </c>
      <c r="H108" s="124">
        <v>2097</v>
      </c>
      <c r="I108" s="124">
        <v>2097</v>
      </c>
      <c r="J108" s="124">
        <v>416.9</v>
      </c>
      <c r="K108" s="124">
        <v>253</v>
      </c>
      <c r="L108"/>
      <c r="M108">
        <f t="shared" si="1"/>
        <v>2097</v>
      </c>
      <c r="N108">
        <f t="shared" si="1"/>
        <v>2097</v>
      </c>
    </row>
    <row r="109" spans="1:14" ht="14.4" x14ac:dyDescent="0.3">
      <c r="A109" s="98">
        <v>105</v>
      </c>
      <c r="B109" s="124">
        <v>2113</v>
      </c>
      <c r="C109" s="124">
        <v>2113</v>
      </c>
      <c r="D109" s="124" t="s">
        <v>109</v>
      </c>
      <c r="E109" s="124">
        <v>185.5</v>
      </c>
      <c r="F109" s="124">
        <v>317</v>
      </c>
      <c r="G109" s="124">
        <v>1348</v>
      </c>
      <c r="H109" s="124">
        <v>2113</v>
      </c>
      <c r="I109" s="124">
        <v>2113</v>
      </c>
      <c r="J109" s="124">
        <v>198.1</v>
      </c>
      <c r="K109" s="124">
        <v>300</v>
      </c>
      <c r="L109"/>
      <c r="M109">
        <f t="shared" si="1"/>
        <v>2113</v>
      </c>
      <c r="N109">
        <f t="shared" si="1"/>
        <v>2113</v>
      </c>
    </row>
    <row r="110" spans="1:14" ht="14.4" x14ac:dyDescent="0.3">
      <c r="A110" s="98">
        <v>106</v>
      </c>
      <c r="B110" s="124">
        <v>2124</v>
      </c>
      <c r="C110" s="124">
        <v>2124</v>
      </c>
      <c r="D110" s="124" t="s">
        <v>585</v>
      </c>
      <c r="E110" s="124">
        <v>1202</v>
      </c>
      <c r="F110" s="124">
        <v>88</v>
      </c>
      <c r="G110" s="124">
        <v>516</v>
      </c>
      <c r="H110" s="124">
        <v>2124</v>
      </c>
      <c r="I110" s="124">
        <v>2124</v>
      </c>
      <c r="J110" s="124">
        <v>1145</v>
      </c>
      <c r="K110" s="124">
        <v>103</v>
      </c>
      <c r="L110"/>
      <c r="M110">
        <f t="shared" si="1"/>
        <v>2124</v>
      </c>
      <c r="N110">
        <f t="shared" si="1"/>
        <v>2124</v>
      </c>
    </row>
    <row r="111" spans="1:14" ht="14.4" x14ac:dyDescent="0.3">
      <c r="A111" s="98">
        <v>107</v>
      </c>
      <c r="B111" s="124">
        <v>2151</v>
      </c>
      <c r="C111" s="124">
        <v>2151</v>
      </c>
      <c r="D111" s="124" t="s">
        <v>595</v>
      </c>
      <c r="E111" s="124">
        <v>426.5</v>
      </c>
      <c r="F111" s="124">
        <v>254</v>
      </c>
      <c r="G111" s="124">
        <v>1152</v>
      </c>
      <c r="H111" s="124">
        <v>2151</v>
      </c>
      <c r="I111" s="124">
        <v>2151</v>
      </c>
      <c r="J111" s="124">
        <v>372</v>
      </c>
      <c r="K111" s="124">
        <v>267</v>
      </c>
      <c r="L111"/>
      <c r="M111">
        <f t="shared" si="1"/>
        <v>2151</v>
      </c>
      <c r="N111">
        <f t="shared" si="1"/>
        <v>2151</v>
      </c>
    </row>
    <row r="112" spans="1:14" ht="14.4" x14ac:dyDescent="0.3">
      <c r="A112" s="98">
        <v>108</v>
      </c>
      <c r="B112" s="124">
        <v>2169</v>
      </c>
      <c r="C112" s="124">
        <v>2169</v>
      </c>
      <c r="D112" s="124" t="s">
        <v>111</v>
      </c>
      <c r="E112" s="124">
        <v>1568.3</v>
      </c>
      <c r="F112" s="124">
        <v>62</v>
      </c>
      <c r="G112" s="124">
        <v>1514</v>
      </c>
      <c r="H112" s="124">
        <v>2169</v>
      </c>
      <c r="I112" s="124">
        <v>2169</v>
      </c>
      <c r="J112" s="124">
        <v>1489.7</v>
      </c>
      <c r="K112" s="124">
        <v>71</v>
      </c>
      <c r="L112"/>
      <c r="M112">
        <f t="shared" si="1"/>
        <v>2169</v>
      </c>
      <c r="N112">
        <f t="shared" si="1"/>
        <v>2169</v>
      </c>
    </row>
    <row r="113" spans="1:14" ht="14.4" x14ac:dyDescent="0.3">
      <c r="A113" s="98">
        <v>109</v>
      </c>
      <c r="B113" s="124">
        <v>2295</v>
      </c>
      <c r="C113" s="124">
        <v>2295</v>
      </c>
      <c r="D113" s="124" t="s">
        <v>112</v>
      </c>
      <c r="E113" s="124">
        <v>1055.4000000000001</v>
      </c>
      <c r="F113" s="124">
        <v>107</v>
      </c>
      <c r="G113" s="124">
        <v>719</v>
      </c>
      <c r="H113" s="124">
        <v>2295</v>
      </c>
      <c r="I113" s="124">
        <v>2295</v>
      </c>
      <c r="J113" s="124">
        <v>1083.9000000000001</v>
      </c>
      <c r="K113" s="124">
        <v>108</v>
      </c>
      <c r="L113"/>
      <c r="M113">
        <f t="shared" si="1"/>
        <v>2295</v>
      </c>
      <c r="N113">
        <f t="shared" si="1"/>
        <v>2295</v>
      </c>
    </row>
    <row r="114" spans="1:14" ht="14.4" x14ac:dyDescent="0.3">
      <c r="A114" s="98">
        <v>110</v>
      </c>
      <c r="B114" s="124">
        <v>2313</v>
      </c>
      <c r="C114" s="124">
        <v>2313</v>
      </c>
      <c r="D114" s="124" t="s">
        <v>113</v>
      </c>
      <c r="E114" s="124">
        <v>3561</v>
      </c>
      <c r="F114" s="124">
        <v>25</v>
      </c>
      <c r="G114" s="124">
        <v>510</v>
      </c>
      <c r="H114" s="124">
        <v>2313</v>
      </c>
      <c r="I114" s="124">
        <v>2313</v>
      </c>
      <c r="J114" s="124">
        <v>3451</v>
      </c>
      <c r="K114" s="124">
        <v>27</v>
      </c>
      <c r="L114"/>
      <c r="M114">
        <f t="shared" si="1"/>
        <v>2313</v>
      </c>
      <c r="N114">
        <f t="shared" si="1"/>
        <v>2313</v>
      </c>
    </row>
    <row r="115" spans="1:14" ht="14.4" x14ac:dyDescent="0.3">
      <c r="A115" s="98">
        <v>111</v>
      </c>
      <c r="B115" s="124">
        <v>2322</v>
      </c>
      <c r="C115" s="124">
        <v>2322</v>
      </c>
      <c r="D115" s="124" t="s">
        <v>114</v>
      </c>
      <c r="E115" s="124">
        <v>2102.1</v>
      </c>
      <c r="F115" s="124">
        <v>43</v>
      </c>
      <c r="G115" s="124">
        <v>1511</v>
      </c>
      <c r="H115" s="124">
        <v>2322</v>
      </c>
      <c r="I115" s="124">
        <v>2322</v>
      </c>
      <c r="J115" s="124">
        <v>1775.1</v>
      </c>
      <c r="K115" s="124">
        <v>52</v>
      </c>
      <c r="L115"/>
      <c r="M115">
        <f t="shared" si="1"/>
        <v>2322</v>
      </c>
      <c r="N115">
        <f t="shared" si="1"/>
        <v>2322</v>
      </c>
    </row>
    <row r="116" spans="1:14" ht="14.4" x14ac:dyDescent="0.3">
      <c r="A116" s="98">
        <v>112</v>
      </c>
      <c r="B116" s="124">
        <v>2369</v>
      </c>
      <c r="C116" s="124">
        <v>2369</v>
      </c>
      <c r="D116" s="124" t="s">
        <v>115</v>
      </c>
      <c r="E116" s="124">
        <v>434</v>
      </c>
      <c r="F116" s="124">
        <v>252</v>
      </c>
      <c r="G116" s="124">
        <v>1336</v>
      </c>
      <c r="H116" s="124">
        <v>2369</v>
      </c>
      <c r="I116" s="124">
        <v>2369</v>
      </c>
      <c r="J116" s="124">
        <v>423</v>
      </c>
      <c r="K116" s="124">
        <v>251</v>
      </c>
      <c r="L116"/>
      <c r="M116">
        <f t="shared" si="1"/>
        <v>2369</v>
      </c>
      <c r="N116">
        <f t="shared" si="1"/>
        <v>2369</v>
      </c>
    </row>
    <row r="117" spans="1:14" ht="14.4" x14ac:dyDescent="0.3">
      <c r="A117" s="98">
        <v>114</v>
      </c>
      <c r="B117" s="124">
        <v>2376</v>
      </c>
      <c r="C117" s="124">
        <v>2376</v>
      </c>
      <c r="D117" s="124" t="s">
        <v>117</v>
      </c>
      <c r="E117" s="124">
        <v>464</v>
      </c>
      <c r="F117" s="124">
        <v>237</v>
      </c>
      <c r="G117" s="124">
        <v>1234</v>
      </c>
      <c r="H117" s="124">
        <v>2376</v>
      </c>
      <c r="I117" s="124">
        <v>2376</v>
      </c>
      <c r="J117" s="124">
        <v>455</v>
      </c>
      <c r="K117" s="124">
        <v>242</v>
      </c>
      <c r="L117"/>
      <c r="M117">
        <f t="shared" si="1"/>
        <v>2376</v>
      </c>
      <c r="N117">
        <f t="shared" si="1"/>
        <v>2376</v>
      </c>
    </row>
    <row r="118" spans="1:14" ht="14.4" x14ac:dyDescent="0.3">
      <c r="A118" s="98">
        <v>115</v>
      </c>
      <c r="B118" s="124">
        <v>2403</v>
      </c>
      <c r="C118" s="124">
        <v>2403</v>
      </c>
      <c r="D118" s="124" t="s">
        <v>118</v>
      </c>
      <c r="E118" s="124">
        <v>850</v>
      </c>
      <c r="F118" s="124">
        <v>135</v>
      </c>
      <c r="G118" s="124">
        <v>726</v>
      </c>
      <c r="H118" s="124">
        <v>2403</v>
      </c>
      <c r="I118" s="124">
        <v>2403</v>
      </c>
      <c r="J118" s="124">
        <v>906.6</v>
      </c>
      <c r="K118" s="124">
        <v>136</v>
      </c>
      <c r="L118"/>
      <c r="M118">
        <f t="shared" si="1"/>
        <v>2403</v>
      </c>
      <c r="N118">
        <f t="shared" si="1"/>
        <v>2403</v>
      </c>
    </row>
    <row r="119" spans="1:14" ht="14.4" x14ac:dyDescent="0.3">
      <c r="A119" s="98">
        <v>116</v>
      </c>
      <c r="B119" s="124">
        <v>2457</v>
      </c>
      <c r="C119" s="124">
        <v>2457</v>
      </c>
      <c r="D119" s="124" t="s">
        <v>119</v>
      </c>
      <c r="E119" s="124">
        <v>454.7</v>
      </c>
      <c r="F119" s="124">
        <v>242</v>
      </c>
      <c r="G119" s="124">
        <v>1235</v>
      </c>
      <c r="H119" s="124">
        <v>2457</v>
      </c>
      <c r="I119" s="124">
        <v>2457</v>
      </c>
      <c r="J119" s="124">
        <v>402.6</v>
      </c>
      <c r="K119" s="124">
        <v>258</v>
      </c>
      <c r="L119"/>
      <c r="M119">
        <f t="shared" si="1"/>
        <v>2457</v>
      </c>
      <c r="N119">
        <f t="shared" si="1"/>
        <v>2457</v>
      </c>
    </row>
    <row r="120" spans="1:14" ht="14.4" x14ac:dyDescent="0.3">
      <c r="A120" s="98">
        <v>117</v>
      </c>
      <c r="B120" s="124">
        <v>2466</v>
      </c>
      <c r="C120" s="124">
        <v>2466</v>
      </c>
      <c r="D120" s="124" t="s">
        <v>120</v>
      </c>
      <c r="E120" s="124">
        <v>1586.7</v>
      </c>
      <c r="F120" s="124">
        <v>61</v>
      </c>
      <c r="G120" s="124">
        <v>1131</v>
      </c>
      <c r="H120" s="124">
        <v>2466</v>
      </c>
      <c r="I120" s="124">
        <v>2466</v>
      </c>
      <c r="J120" s="124">
        <v>1627.9</v>
      </c>
      <c r="K120" s="124">
        <v>58</v>
      </c>
      <c r="L120"/>
      <c r="M120">
        <f t="shared" si="1"/>
        <v>2466</v>
      </c>
      <c r="N120">
        <f t="shared" si="1"/>
        <v>2466</v>
      </c>
    </row>
    <row r="121" spans="1:14" ht="14.4" x14ac:dyDescent="0.3">
      <c r="A121" s="98">
        <v>118</v>
      </c>
      <c r="B121" s="124">
        <v>2493</v>
      </c>
      <c r="C121" s="124">
        <v>2493</v>
      </c>
      <c r="D121" s="124" t="s">
        <v>121</v>
      </c>
      <c r="E121" s="124">
        <v>174</v>
      </c>
      <c r="F121" s="124">
        <v>322</v>
      </c>
      <c r="G121" s="124">
        <v>543</v>
      </c>
      <c r="H121" s="124">
        <v>2493</v>
      </c>
      <c r="I121" s="124">
        <v>2493</v>
      </c>
      <c r="J121" s="124">
        <v>89</v>
      </c>
      <c r="K121" s="124">
        <v>320</v>
      </c>
      <c r="L121"/>
      <c r="M121">
        <f t="shared" si="1"/>
        <v>2493</v>
      </c>
      <c r="N121">
        <f t="shared" si="1"/>
        <v>2493</v>
      </c>
    </row>
    <row r="122" spans="1:14" ht="14.4" x14ac:dyDescent="0.3">
      <c r="A122" s="98">
        <v>119</v>
      </c>
      <c r="B122" s="124">
        <v>2502</v>
      </c>
      <c r="C122" s="124">
        <v>2502</v>
      </c>
      <c r="D122" s="124" t="s">
        <v>122</v>
      </c>
      <c r="E122" s="124">
        <v>617.29999999999995</v>
      </c>
      <c r="F122" s="124">
        <v>181</v>
      </c>
      <c r="G122" s="124">
        <v>737</v>
      </c>
      <c r="H122" s="124">
        <v>2502</v>
      </c>
      <c r="I122" s="124">
        <v>2502</v>
      </c>
      <c r="J122" s="124">
        <v>469.2</v>
      </c>
      <c r="K122" s="124">
        <v>234</v>
      </c>
      <c r="L122"/>
      <c r="M122">
        <f t="shared" si="1"/>
        <v>2502</v>
      </c>
      <c r="N122">
        <f t="shared" si="1"/>
        <v>2502</v>
      </c>
    </row>
    <row r="123" spans="1:14" ht="14.4" x14ac:dyDescent="0.3">
      <c r="A123" s="98">
        <v>120</v>
      </c>
      <c r="B123" s="124">
        <v>2511</v>
      </c>
      <c r="C123" s="124">
        <v>2511</v>
      </c>
      <c r="D123" s="124" t="s">
        <v>123</v>
      </c>
      <c r="E123" s="124">
        <v>1918.9</v>
      </c>
      <c r="F123" s="124">
        <v>49</v>
      </c>
      <c r="G123" s="124">
        <v>1310</v>
      </c>
      <c r="H123" s="124">
        <v>2511</v>
      </c>
      <c r="I123" s="124">
        <v>2511</v>
      </c>
      <c r="J123" s="124">
        <v>1952</v>
      </c>
      <c r="K123" s="124">
        <v>48</v>
      </c>
      <c r="L123"/>
      <c r="M123">
        <f t="shared" si="1"/>
        <v>2511</v>
      </c>
      <c r="N123">
        <f t="shared" si="1"/>
        <v>2511</v>
      </c>
    </row>
    <row r="124" spans="1:14" ht="14.4" x14ac:dyDescent="0.3">
      <c r="A124" s="98">
        <v>121</v>
      </c>
      <c r="B124" s="124">
        <v>2520</v>
      </c>
      <c r="C124" s="124">
        <v>2520</v>
      </c>
      <c r="D124" s="124" t="s">
        <v>124</v>
      </c>
      <c r="E124" s="124">
        <v>296</v>
      </c>
      <c r="F124" s="124">
        <v>291</v>
      </c>
      <c r="G124" s="124">
        <v>1160</v>
      </c>
      <c r="H124" s="124">
        <v>2520</v>
      </c>
      <c r="I124" s="124">
        <v>2520</v>
      </c>
      <c r="J124" s="124">
        <v>350</v>
      </c>
      <c r="K124" s="124">
        <v>274</v>
      </c>
      <c r="L124"/>
      <c r="M124">
        <f t="shared" si="1"/>
        <v>2520</v>
      </c>
      <c r="N124">
        <f t="shared" si="1"/>
        <v>2520</v>
      </c>
    </row>
    <row r="125" spans="1:14" ht="14.4" x14ac:dyDescent="0.3">
      <c r="A125" s="98">
        <v>113</v>
      </c>
      <c r="B125" s="124">
        <v>2682</v>
      </c>
      <c r="C125" s="124">
        <v>2682</v>
      </c>
      <c r="D125" s="124" t="s">
        <v>116</v>
      </c>
      <c r="E125" s="124">
        <v>254.5</v>
      </c>
      <c r="F125" s="124">
        <v>301</v>
      </c>
      <c r="G125" s="124">
        <v>760</v>
      </c>
      <c r="H125" s="124">
        <v>2682</v>
      </c>
      <c r="I125" s="124">
        <v>2682</v>
      </c>
      <c r="J125" s="124">
        <v>452.4</v>
      </c>
      <c r="K125" s="124">
        <v>244</v>
      </c>
      <c r="L125"/>
      <c r="M125">
        <f t="shared" si="1"/>
        <v>2682</v>
      </c>
      <c r="N125">
        <f t="shared" si="1"/>
        <v>2682</v>
      </c>
    </row>
    <row r="126" spans="1:14" ht="14.4" x14ac:dyDescent="0.3">
      <c r="A126" s="98">
        <v>122</v>
      </c>
      <c r="B126" s="124">
        <v>2556</v>
      </c>
      <c r="C126" s="124">
        <v>2556</v>
      </c>
      <c r="D126" s="124" t="s">
        <v>125</v>
      </c>
      <c r="E126" s="124">
        <v>378</v>
      </c>
      <c r="F126" s="124">
        <v>269</v>
      </c>
      <c r="G126" s="124">
        <v>533</v>
      </c>
      <c r="H126" s="124">
        <v>2556</v>
      </c>
      <c r="I126" s="124">
        <v>2556</v>
      </c>
      <c r="J126" s="124">
        <v>309</v>
      </c>
      <c r="K126" s="124">
        <v>281</v>
      </c>
      <c r="L126"/>
      <c r="M126">
        <f t="shared" si="1"/>
        <v>2556</v>
      </c>
      <c r="N126">
        <f t="shared" si="1"/>
        <v>2556</v>
      </c>
    </row>
    <row r="127" spans="1:14" ht="14.4" x14ac:dyDescent="0.3">
      <c r="A127" s="98">
        <v>123</v>
      </c>
      <c r="B127" s="124">
        <v>3195</v>
      </c>
      <c r="C127" s="124">
        <v>3195</v>
      </c>
      <c r="D127" s="124" t="s">
        <v>126</v>
      </c>
      <c r="E127" s="124">
        <v>1185</v>
      </c>
      <c r="F127" s="124">
        <v>91</v>
      </c>
      <c r="G127" s="124">
        <v>517</v>
      </c>
      <c r="H127" s="124">
        <v>3195</v>
      </c>
      <c r="I127" s="124">
        <v>3195</v>
      </c>
      <c r="J127" s="124">
        <v>1167.2</v>
      </c>
      <c r="K127" s="124">
        <v>101</v>
      </c>
      <c r="L127"/>
      <c r="M127">
        <f t="shared" si="1"/>
        <v>3195</v>
      </c>
      <c r="N127">
        <f t="shared" si="1"/>
        <v>3195</v>
      </c>
    </row>
    <row r="128" spans="1:14" ht="14.4" x14ac:dyDescent="0.3">
      <c r="A128" s="98">
        <v>124</v>
      </c>
      <c r="B128" s="124">
        <v>2709</v>
      </c>
      <c r="C128" s="124">
        <v>2709</v>
      </c>
      <c r="D128" s="124" t="s">
        <v>127</v>
      </c>
      <c r="E128" s="124">
        <v>1498.3</v>
      </c>
      <c r="F128" s="124">
        <v>67</v>
      </c>
      <c r="G128" s="124">
        <v>713</v>
      </c>
      <c r="H128" s="124">
        <v>2709</v>
      </c>
      <c r="I128" s="124">
        <v>2709</v>
      </c>
      <c r="J128" s="124">
        <v>1475.3</v>
      </c>
      <c r="K128" s="124">
        <v>72</v>
      </c>
      <c r="L128"/>
      <c r="M128">
        <f t="shared" si="1"/>
        <v>2709</v>
      </c>
      <c r="N128">
        <f t="shared" si="1"/>
        <v>2709</v>
      </c>
    </row>
    <row r="129" spans="1:14" ht="14.4" x14ac:dyDescent="0.3">
      <c r="A129" s="98">
        <v>125</v>
      </c>
      <c r="B129" s="124">
        <v>2718</v>
      </c>
      <c r="C129" s="124">
        <v>2718</v>
      </c>
      <c r="D129" s="124" t="s">
        <v>128</v>
      </c>
      <c r="E129" s="124">
        <v>447.8</v>
      </c>
      <c r="F129" s="124">
        <v>248</v>
      </c>
      <c r="G129" s="124">
        <v>1335</v>
      </c>
      <c r="H129" s="124">
        <v>2718</v>
      </c>
      <c r="I129" s="124">
        <v>2718</v>
      </c>
      <c r="J129" s="124">
        <v>384.1</v>
      </c>
      <c r="K129" s="124">
        <v>263</v>
      </c>
      <c r="L129"/>
      <c r="M129">
        <f t="shared" si="1"/>
        <v>2718</v>
      </c>
      <c r="N129">
        <f t="shared" si="1"/>
        <v>2718</v>
      </c>
    </row>
    <row r="130" spans="1:14" ht="14.4" x14ac:dyDescent="0.3">
      <c r="A130" s="98">
        <v>126</v>
      </c>
      <c r="B130" s="124">
        <v>2727</v>
      </c>
      <c r="C130" s="124">
        <v>2727</v>
      </c>
      <c r="D130" s="124" t="s">
        <v>129</v>
      </c>
      <c r="E130" s="124">
        <v>679.3</v>
      </c>
      <c r="F130" s="124">
        <v>164</v>
      </c>
      <c r="G130" s="124">
        <v>735</v>
      </c>
      <c r="H130" s="124">
        <v>2727</v>
      </c>
      <c r="I130" s="124">
        <v>2727</v>
      </c>
      <c r="J130" s="124">
        <v>724.5</v>
      </c>
      <c r="K130" s="124">
        <v>164</v>
      </c>
      <c r="L130"/>
      <c r="M130">
        <f t="shared" si="1"/>
        <v>2727</v>
      </c>
      <c r="N130">
        <f t="shared" si="1"/>
        <v>2727</v>
      </c>
    </row>
    <row r="131" spans="1:14" ht="14.4" x14ac:dyDescent="0.3">
      <c r="A131" s="98">
        <v>127</v>
      </c>
      <c r="B131" s="124">
        <v>2754</v>
      </c>
      <c r="C131" s="124">
        <v>2754</v>
      </c>
      <c r="D131" s="124" t="s">
        <v>130</v>
      </c>
      <c r="E131" s="124">
        <v>400.1</v>
      </c>
      <c r="F131" s="124">
        <v>262</v>
      </c>
      <c r="G131" s="124">
        <v>1154</v>
      </c>
      <c r="H131" s="124">
        <v>2754</v>
      </c>
      <c r="I131" s="124">
        <v>2754</v>
      </c>
      <c r="J131" s="124">
        <v>432.1</v>
      </c>
      <c r="K131" s="124">
        <v>250</v>
      </c>
      <c r="L131"/>
      <c r="M131">
        <f t="shared" si="1"/>
        <v>2754</v>
      </c>
      <c r="N131">
        <f t="shared" si="1"/>
        <v>2754</v>
      </c>
    </row>
    <row r="132" spans="1:14" ht="14.4" x14ac:dyDescent="0.3">
      <c r="A132" s="98">
        <v>129</v>
      </c>
      <c r="B132" s="124">
        <v>2772</v>
      </c>
      <c r="C132" s="124">
        <v>2772</v>
      </c>
      <c r="D132" s="124" t="s">
        <v>132</v>
      </c>
      <c r="E132" s="124">
        <v>226</v>
      </c>
      <c r="F132" s="124">
        <v>305</v>
      </c>
      <c r="G132" s="124">
        <v>1343</v>
      </c>
      <c r="H132" s="124">
        <v>2772</v>
      </c>
      <c r="I132" s="124">
        <v>2772</v>
      </c>
      <c r="J132" s="124">
        <v>155</v>
      </c>
      <c r="K132" s="124">
        <v>307</v>
      </c>
      <c r="L132"/>
      <c r="M132">
        <f t="shared" si="1"/>
        <v>2772</v>
      </c>
      <c r="N132">
        <f t="shared" si="1"/>
        <v>2772</v>
      </c>
    </row>
    <row r="133" spans="1:14" ht="14.4" x14ac:dyDescent="0.3">
      <c r="A133" s="98">
        <v>130</v>
      </c>
      <c r="B133" s="124">
        <v>2781</v>
      </c>
      <c r="C133" s="124">
        <v>2781</v>
      </c>
      <c r="D133" s="124" t="s">
        <v>133</v>
      </c>
      <c r="E133" s="124">
        <v>1119.5</v>
      </c>
      <c r="F133" s="124">
        <v>98</v>
      </c>
      <c r="G133" s="124">
        <v>718</v>
      </c>
      <c r="H133" s="124">
        <v>2781</v>
      </c>
      <c r="I133" s="124">
        <v>2781</v>
      </c>
      <c r="J133" s="124">
        <v>1236.9000000000001</v>
      </c>
      <c r="K133" s="124">
        <v>92</v>
      </c>
      <c r="L133"/>
      <c r="M133">
        <f t="shared" ref="M133:N196" si="2">H133</f>
        <v>2781</v>
      </c>
      <c r="N133">
        <f t="shared" si="2"/>
        <v>2781</v>
      </c>
    </row>
    <row r="134" spans="1:14" ht="14.4" x14ac:dyDescent="0.3">
      <c r="A134" s="98">
        <v>131</v>
      </c>
      <c r="B134" s="124">
        <v>2826</v>
      </c>
      <c r="C134" s="124">
        <v>2826</v>
      </c>
      <c r="D134" s="124" t="s">
        <v>134</v>
      </c>
      <c r="E134" s="124">
        <v>1375.3</v>
      </c>
      <c r="F134" s="124">
        <v>79</v>
      </c>
      <c r="G134" s="124">
        <v>1314</v>
      </c>
      <c r="H134" s="124">
        <v>2826</v>
      </c>
      <c r="I134" s="124">
        <v>2826</v>
      </c>
      <c r="J134" s="124">
        <v>1438.7</v>
      </c>
      <c r="K134" s="124">
        <v>78</v>
      </c>
      <c r="L134"/>
      <c r="M134">
        <f t="shared" si="2"/>
        <v>2826</v>
      </c>
      <c r="N134">
        <f t="shared" si="2"/>
        <v>2826</v>
      </c>
    </row>
    <row r="135" spans="1:14" ht="14.4" x14ac:dyDescent="0.3">
      <c r="A135" s="98">
        <v>132</v>
      </c>
      <c r="B135" s="124">
        <v>2846</v>
      </c>
      <c r="C135" s="124">
        <v>2846</v>
      </c>
      <c r="D135" s="124" t="s">
        <v>136</v>
      </c>
      <c r="E135" s="124">
        <v>294</v>
      </c>
      <c r="F135" s="124">
        <v>292</v>
      </c>
      <c r="G135" s="124">
        <v>537</v>
      </c>
      <c r="H135" s="124">
        <v>2846</v>
      </c>
      <c r="I135" s="124">
        <v>2846</v>
      </c>
      <c r="J135" s="124">
        <v>282</v>
      </c>
      <c r="K135" s="124">
        <v>290</v>
      </c>
      <c r="L135"/>
      <c r="M135">
        <f t="shared" si="2"/>
        <v>2846</v>
      </c>
      <c r="N135">
        <f t="shared" si="2"/>
        <v>2846</v>
      </c>
    </row>
    <row r="136" spans="1:14" ht="14.4" x14ac:dyDescent="0.3">
      <c r="A136" s="98">
        <v>133</v>
      </c>
      <c r="B136" s="124">
        <v>2862</v>
      </c>
      <c r="C136" s="124">
        <v>2862</v>
      </c>
      <c r="D136" s="124" t="s">
        <v>137</v>
      </c>
      <c r="E136" s="124">
        <v>641.70000000000005</v>
      </c>
      <c r="F136" s="124">
        <v>177</v>
      </c>
      <c r="G136" s="124">
        <v>1222</v>
      </c>
      <c r="H136" s="124">
        <v>2862</v>
      </c>
      <c r="I136" s="124">
        <v>2862</v>
      </c>
      <c r="J136" s="124">
        <v>619.70000000000005</v>
      </c>
      <c r="K136" s="124">
        <v>191</v>
      </c>
      <c r="L136"/>
      <c r="M136">
        <f t="shared" si="2"/>
        <v>2862</v>
      </c>
      <c r="N136">
        <f t="shared" si="2"/>
        <v>2862</v>
      </c>
    </row>
    <row r="137" spans="1:14" ht="14.4" x14ac:dyDescent="0.3">
      <c r="A137" s="98">
        <v>134</v>
      </c>
      <c r="B137" s="124">
        <v>2977</v>
      </c>
      <c r="C137" s="124">
        <v>2977</v>
      </c>
      <c r="D137" s="124" t="s">
        <v>138</v>
      </c>
      <c r="E137" s="124">
        <v>583</v>
      </c>
      <c r="F137" s="124">
        <v>190</v>
      </c>
      <c r="G137" s="124">
        <v>1028</v>
      </c>
      <c r="H137" s="124">
        <v>2977</v>
      </c>
      <c r="I137" s="124">
        <v>2977</v>
      </c>
      <c r="J137" s="124">
        <v>517.20000000000005</v>
      </c>
      <c r="K137" s="124">
        <v>220</v>
      </c>
      <c r="L137"/>
      <c r="M137">
        <f t="shared" si="2"/>
        <v>2977</v>
      </c>
      <c r="N137">
        <f t="shared" si="2"/>
        <v>2977</v>
      </c>
    </row>
    <row r="138" spans="1:14" ht="14.4" x14ac:dyDescent="0.3">
      <c r="A138" s="98">
        <v>135</v>
      </c>
      <c r="B138" s="124">
        <v>2988</v>
      </c>
      <c r="C138" s="124">
        <v>2988</v>
      </c>
      <c r="D138" s="124" t="s">
        <v>139</v>
      </c>
      <c r="E138" s="124">
        <v>557.1</v>
      </c>
      <c r="F138" s="124">
        <v>201</v>
      </c>
      <c r="G138" s="124">
        <v>1228</v>
      </c>
      <c r="H138" s="124">
        <v>2988</v>
      </c>
      <c r="I138" s="124">
        <v>2988</v>
      </c>
      <c r="J138" s="124">
        <v>806.2</v>
      </c>
      <c r="K138" s="124">
        <v>147</v>
      </c>
      <c r="L138"/>
      <c r="M138">
        <f t="shared" si="2"/>
        <v>2988</v>
      </c>
      <c r="N138">
        <f t="shared" si="2"/>
        <v>2988</v>
      </c>
    </row>
    <row r="139" spans="1:14" ht="14.4" x14ac:dyDescent="0.3">
      <c r="A139" s="98">
        <v>136</v>
      </c>
      <c r="B139" s="124">
        <v>2766</v>
      </c>
      <c r="C139" s="124">
        <v>2766</v>
      </c>
      <c r="D139" s="124" t="s">
        <v>561</v>
      </c>
      <c r="E139" s="124">
        <v>313.3</v>
      </c>
      <c r="F139" s="124">
        <v>285</v>
      </c>
      <c r="G139" s="124">
        <v>1038</v>
      </c>
      <c r="H139" s="124">
        <v>2766</v>
      </c>
      <c r="I139" s="124">
        <v>2766</v>
      </c>
      <c r="J139" s="124">
        <v>284</v>
      </c>
      <c r="K139" s="124">
        <v>289</v>
      </c>
      <c r="L139"/>
      <c r="M139">
        <f t="shared" si="2"/>
        <v>2766</v>
      </c>
      <c r="N139">
        <f t="shared" si="2"/>
        <v>2766</v>
      </c>
    </row>
    <row r="140" spans="1:14" ht="14.4" x14ac:dyDescent="0.3">
      <c r="A140" s="98">
        <v>128</v>
      </c>
      <c r="B140" s="124">
        <v>3029</v>
      </c>
      <c r="C140" s="124">
        <v>3029</v>
      </c>
      <c r="D140" s="124" t="s">
        <v>140</v>
      </c>
      <c r="E140" s="124">
        <v>1151.7</v>
      </c>
      <c r="F140" s="124">
        <v>95</v>
      </c>
      <c r="G140" s="124">
        <v>115</v>
      </c>
      <c r="H140" s="124">
        <v>3029</v>
      </c>
      <c r="I140" s="124">
        <v>3029</v>
      </c>
      <c r="J140" s="124">
        <v>997.5</v>
      </c>
      <c r="K140" s="124">
        <v>117</v>
      </c>
      <c r="L140"/>
      <c r="M140">
        <f t="shared" si="2"/>
        <v>3029</v>
      </c>
      <c r="N140">
        <f t="shared" si="2"/>
        <v>3029</v>
      </c>
    </row>
    <row r="141" spans="1:14" ht="14.4" x14ac:dyDescent="0.3">
      <c r="A141" s="98">
        <v>137</v>
      </c>
      <c r="B141" s="124">
        <v>3033</v>
      </c>
      <c r="C141" s="124">
        <v>3033</v>
      </c>
      <c r="D141" s="124" t="s">
        <v>141</v>
      </c>
      <c r="E141" s="124">
        <v>411.8</v>
      </c>
      <c r="F141" s="124">
        <v>257</v>
      </c>
      <c r="G141" s="124">
        <v>754</v>
      </c>
      <c r="H141" s="124">
        <v>3033</v>
      </c>
      <c r="I141" s="124">
        <v>3033</v>
      </c>
      <c r="J141" s="124">
        <v>344.8</v>
      </c>
      <c r="K141" s="124">
        <v>276</v>
      </c>
      <c r="L141"/>
      <c r="M141">
        <f t="shared" si="2"/>
        <v>3033</v>
      </c>
      <c r="N141">
        <f t="shared" si="2"/>
        <v>3033</v>
      </c>
    </row>
    <row r="142" spans="1:14" ht="14.4" x14ac:dyDescent="0.3">
      <c r="A142" s="98">
        <v>138</v>
      </c>
      <c r="B142" s="124">
        <v>3042</v>
      </c>
      <c r="C142" s="124">
        <v>3042</v>
      </c>
      <c r="D142" s="124" t="s">
        <v>142</v>
      </c>
      <c r="E142" s="124">
        <v>714.7</v>
      </c>
      <c r="F142" s="124">
        <v>157</v>
      </c>
      <c r="G142" s="124">
        <v>733</v>
      </c>
      <c r="H142" s="124">
        <v>3042</v>
      </c>
      <c r="I142" s="124">
        <v>3042</v>
      </c>
      <c r="J142" s="124">
        <v>822.9</v>
      </c>
      <c r="K142" s="124">
        <v>142</v>
      </c>
      <c r="L142"/>
      <c r="M142">
        <f t="shared" si="2"/>
        <v>3042</v>
      </c>
      <c r="N142">
        <f t="shared" si="2"/>
        <v>3042</v>
      </c>
    </row>
    <row r="143" spans="1:14" ht="14.4" x14ac:dyDescent="0.3">
      <c r="A143" s="98">
        <v>139</v>
      </c>
      <c r="B143" s="124">
        <v>3060</v>
      </c>
      <c r="C143" s="124">
        <v>3060</v>
      </c>
      <c r="D143" s="124" t="s">
        <v>143</v>
      </c>
      <c r="E143" s="124">
        <v>1246.8</v>
      </c>
      <c r="F143" s="124">
        <v>85</v>
      </c>
      <c r="G143" s="124">
        <v>515</v>
      </c>
      <c r="H143" s="124">
        <v>3060</v>
      </c>
      <c r="I143" s="124">
        <v>3060</v>
      </c>
      <c r="J143" s="124">
        <v>1441.5</v>
      </c>
      <c r="K143" s="124">
        <v>77</v>
      </c>
      <c r="L143"/>
      <c r="M143">
        <f t="shared" si="2"/>
        <v>3060</v>
      </c>
      <c r="N143">
        <f t="shared" si="2"/>
        <v>3060</v>
      </c>
    </row>
    <row r="144" spans="1:14" ht="14.4" x14ac:dyDescent="0.3">
      <c r="A144" s="98">
        <v>140</v>
      </c>
      <c r="B144" s="124">
        <v>3168</v>
      </c>
      <c r="C144" s="124">
        <v>3168</v>
      </c>
      <c r="D144" s="124" t="s">
        <v>144</v>
      </c>
      <c r="E144" s="124">
        <v>666.1</v>
      </c>
      <c r="F144" s="124">
        <v>168</v>
      </c>
      <c r="G144" s="124">
        <v>1322</v>
      </c>
      <c r="H144" s="124">
        <v>3168</v>
      </c>
      <c r="I144" s="124">
        <v>3168</v>
      </c>
      <c r="J144" s="124">
        <v>662.4</v>
      </c>
      <c r="K144" s="124">
        <v>181</v>
      </c>
      <c r="L144"/>
      <c r="M144">
        <f t="shared" si="2"/>
        <v>3168</v>
      </c>
      <c r="N144">
        <f t="shared" si="2"/>
        <v>3168</v>
      </c>
    </row>
    <row r="145" spans="1:14" ht="14.4" x14ac:dyDescent="0.3">
      <c r="A145" s="98">
        <v>141</v>
      </c>
      <c r="B145" s="124">
        <v>3105</v>
      </c>
      <c r="C145" s="124">
        <v>3105</v>
      </c>
      <c r="D145" s="124" t="s">
        <v>145</v>
      </c>
      <c r="E145" s="124">
        <v>1383.7</v>
      </c>
      <c r="F145" s="124">
        <v>78</v>
      </c>
      <c r="G145" s="124">
        <v>716</v>
      </c>
      <c r="H145" s="124">
        <v>3105</v>
      </c>
      <c r="I145" s="124">
        <v>3105</v>
      </c>
      <c r="J145" s="124">
        <v>1384.2</v>
      </c>
      <c r="K145" s="124">
        <v>83</v>
      </c>
      <c r="L145"/>
      <c r="M145">
        <f t="shared" si="2"/>
        <v>3105</v>
      </c>
      <c r="N145">
        <f t="shared" si="2"/>
        <v>3105</v>
      </c>
    </row>
    <row r="146" spans="1:14" ht="14.4" x14ac:dyDescent="0.3">
      <c r="A146" s="98">
        <v>142</v>
      </c>
      <c r="B146" s="124">
        <v>3114</v>
      </c>
      <c r="C146" s="124">
        <v>3114</v>
      </c>
      <c r="D146" s="124" t="s">
        <v>146</v>
      </c>
      <c r="E146" s="124">
        <v>3436.6</v>
      </c>
      <c r="F146" s="124">
        <v>28</v>
      </c>
      <c r="G146" s="124">
        <v>1117</v>
      </c>
      <c r="H146" s="124">
        <v>3114</v>
      </c>
      <c r="I146" s="124">
        <v>3114</v>
      </c>
      <c r="J146" s="124">
        <v>3543.7</v>
      </c>
      <c r="K146" s="124">
        <v>24</v>
      </c>
      <c r="L146"/>
      <c r="M146">
        <f t="shared" si="2"/>
        <v>3114</v>
      </c>
      <c r="N146">
        <f t="shared" si="2"/>
        <v>3114</v>
      </c>
    </row>
    <row r="147" spans="1:14" ht="14.4" x14ac:dyDescent="0.3">
      <c r="A147" s="98">
        <v>143</v>
      </c>
      <c r="B147" s="124">
        <v>3119</v>
      </c>
      <c r="C147" s="124">
        <v>3119</v>
      </c>
      <c r="D147" s="124" t="s">
        <v>147</v>
      </c>
      <c r="E147" s="124">
        <v>838.8</v>
      </c>
      <c r="F147" s="124">
        <v>136</v>
      </c>
      <c r="G147" s="124">
        <v>1139</v>
      </c>
      <c r="H147" s="124">
        <v>3119</v>
      </c>
      <c r="I147" s="124">
        <v>3119</v>
      </c>
      <c r="J147" s="124">
        <v>804.7</v>
      </c>
      <c r="K147" s="124">
        <v>148</v>
      </c>
      <c r="L147"/>
      <c r="M147">
        <f t="shared" si="2"/>
        <v>3119</v>
      </c>
      <c r="N147">
        <f t="shared" si="2"/>
        <v>3119</v>
      </c>
    </row>
    <row r="148" spans="1:14" ht="14.4" x14ac:dyDescent="0.3">
      <c r="A148" s="98">
        <v>144</v>
      </c>
      <c r="B148" s="124">
        <v>3141</v>
      </c>
      <c r="C148" s="124">
        <v>3141</v>
      </c>
      <c r="D148" s="124" t="s">
        <v>148</v>
      </c>
      <c r="E148" s="124">
        <v>14439.8</v>
      </c>
      <c r="F148" s="124">
        <v>4</v>
      </c>
      <c r="G148" s="124">
        <v>1030</v>
      </c>
      <c r="H148" s="124">
        <v>3141</v>
      </c>
      <c r="I148" s="124">
        <v>3141</v>
      </c>
      <c r="J148" s="124">
        <v>14398.3</v>
      </c>
      <c r="K148" s="124">
        <v>3</v>
      </c>
      <c r="L148"/>
      <c r="M148">
        <f t="shared" si="2"/>
        <v>3141</v>
      </c>
      <c r="N148">
        <f t="shared" si="2"/>
        <v>3141</v>
      </c>
    </row>
    <row r="149" spans="1:14" ht="14.4" x14ac:dyDescent="0.3">
      <c r="A149" s="98">
        <v>145</v>
      </c>
      <c r="B149" s="124">
        <v>3150</v>
      </c>
      <c r="C149" s="124">
        <v>3150</v>
      </c>
      <c r="D149" s="124" t="s">
        <v>149</v>
      </c>
      <c r="E149" s="124">
        <v>1002.3</v>
      </c>
      <c r="F149" s="124">
        <v>114</v>
      </c>
      <c r="G149" s="124">
        <v>720</v>
      </c>
      <c r="H149" s="124">
        <v>3150</v>
      </c>
      <c r="I149" s="124">
        <v>3150</v>
      </c>
      <c r="J149" s="124">
        <v>1215.0999999999999</v>
      </c>
      <c r="K149" s="124">
        <v>97</v>
      </c>
      <c r="L149"/>
      <c r="M149">
        <f t="shared" si="2"/>
        <v>3150</v>
      </c>
      <c r="N149">
        <f t="shared" si="2"/>
        <v>3150</v>
      </c>
    </row>
    <row r="150" spans="1:14" ht="14.4" x14ac:dyDescent="0.3">
      <c r="A150" s="98">
        <v>146</v>
      </c>
      <c r="B150" s="124">
        <v>3154</v>
      </c>
      <c r="C150" s="124">
        <v>3154</v>
      </c>
      <c r="D150" s="124" t="s">
        <v>150</v>
      </c>
      <c r="E150" s="124">
        <v>500</v>
      </c>
      <c r="F150" s="124">
        <v>226</v>
      </c>
      <c r="G150" s="124">
        <v>1032</v>
      </c>
      <c r="H150" s="124">
        <v>3154</v>
      </c>
      <c r="I150" s="124">
        <v>3154</v>
      </c>
      <c r="J150" s="124">
        <v>494</v>
      </c>
      <c r="K150" s="124">
        <v>228</v>
      </c>
      <c r="L150"/>
      <c r="M150">
        <f t="shared" si="2"/>
        <v>3154</v>
      </c>
      <c r="N150">
        <f t="shared" si="2"/>
        <v>3154</v>
      </c>
    </row>
    <row r="151" spans="1:14" ht="14.4" x14ac:dyDescent="0.3">
      <c r="A151" s="98">
        <v>147</v>
      </c>
      <c r="B151" s="124">
        <v>3186</v>
      </c>
      <c r="C151" s="124">
        <v>3186</v>
      </c>
      <c r="D151" s="124" t="s">
        <v>562</v>
      </c>
      <c r="E151" s="124">
        <v>440.9</v>
      </c>
      <c r="F151" s="124">
        <v>250</v>
      </c>
      <c r="G151" s="124">
        <v>752</v>
      </c>
      <c r="H151" s="124">
        <v>3186</v>
      </c>
      <c r="I151" s="124">
        <v>3186</v>
      </c>
      <c r="J151" s="124">
        <v>443.3</v>
      </c>
      <c r="K151" s="124">
        <v>246</v>
      </c>
      <c r="L151"/>
      <c r="M151">
        <f t="shared" si="2"/>
        <v>3186</v>
      </c>
      <c r="N151">
        <f t="shared" si="2"/>
        <v>3186</v>
      </c>
    </row>
    <row r="152" spans="1:14" ht="14.4" x14ac:dyDescent="0.3">
      <c r="A152" s="98">
        <v>148</v>
      </c>
      <c r="B152" s="124">
        <v>3204</v>
      </c>
      <c r="C152" s="124">
        <v>3204</v>
      </c>
      <c r="D152" s="124" t="s">
        <v>152</v>
      </c>
      <c r="E152" s="124">
        <v>894.1</v>
      </c>
      <c r="F152" s="124">
        <v>126</v>
      </c>
      <c r="G152" s="124">
        <v>722</v>
      </c>
      <c r="H152" s="124">
        <v>3204</v>
      </c>
      <c r="I152" s="124">
        <v>3204</v>
      </c>
      <c r="J152" s="124">
        <v>965</v>
      </c>
      <c r="K152" s="124">
        <v>123</v>
      </c>
      <c r="L152"/>
      <c r="M152">
        <f t="shared" si="2"/>
        <v>3204</v>
      </c>
      <c r="N152">
        <f t="shared" si="2"/>
        <v>3204</v>
      </c>
    </row>
    <row r="153" spans="1:14" ht="14.4" x14ac:dyDescent="0.3">
      <c r="A153" s="98">
        <v>149</v>
      </c>
      <c r="B153" s="124">
        <v>3231</v>
      </c>
      <c r="C153" s="124">
        <v>3231</v>
      </c>
      <c r="D153" s="124" t="s">
        <v>153</v>
      </c>
      <c r="E153" s="124">
        <v>6984.8</v>
      </c>
      <c r="F153" s="124">
        <v>14</v>
      </c>
      <c r="G153" s="124">
        <v>1113</v>
      </c>
      <c r="H153" s="124">
        <v>3231</v>
      </c>
      <c r="I153" s="124">
        <v>3231</v>
      </c>
      <c r="J153" s="124">
        <v>7228.8</v>
      </c>
      <c r="K153" s="124">
        <v>13</v>
      </c>
      <c r="L153"/>
      <c r="M153">
        <f t="shared" si="2"/>
        <v>3231</v>
      </c>
      <c r="N153">
        <f t="shared" si="2"/>
        <v>3231</v>
      </c>
    </row>
    <row r="154" spans="1:14" ht="14.4" x14ac:dyDescent="0.3">
      <c r="A154" s="98">
        <v>150</v>
      </c>
      <c r="B154" s="124">
        <v>3312</v>
      </c>
      <c r="C154" s="124">
        <v>3312</v>
      </c>
      <c r="D154" s="124" t="s">
        <v>154</v>
      </c>
      <c r="E154" s="124">
        <v>1850</v>
      </c>
      <c r="F154" s="124">
        <v>51</v>
      </c>
      <c r="G154" s="124">
        <v>1512</v>
      </c>
      <c r="H154" s="124">
        <v>3312</v>
      </c>
      <c r="I154" s="124">
        <v>3312</v>
      </c>
      <c r="J154" s="124">
        <v>1697</v>
      </c>
      <c r="K154" s="124">
        <v>55</v>
      </c>
      <c r="L154"/>
      <c r="M154">
        <f t="shared" si="2"/>
        <v>3312</v>
      </c>
      <c r="N154">
        <f t="shared" si="2"/>
        <v>3312</v>
      </c>
    </row>
    <row r="155" spans="1:14" ht="14.4" x14ac:dyDescent="0.3">
      <c r="A155" s="98">
        <v>151</v>
      </c>
      <c r="B155" s="124">
        <v>3330</v>
      </c>
      <c r="C155" s="124">
        <v>3330</v>
      </c>
      <c r="D155" s="124" t="s">
        <v>155</v>
      </c>
      <c r="E155" s="124">
        <v>360.7</v>
      </c>
      <c r="F155" s="124">
        <v>273</v>
      </c>
      <c r="G155" s="124">
        <v>1533</v>
      </c>
      <c r="H155" s="124">
        <v>3330</v>
      </c>
      <c r="I155" s="124">
        <v>3330</v>
      </c>
      <c r="J155" s="124">
        <v>294</v>
      </c>
      <c r="K155" s="124">
        <v>286</v>
      </c>
      <c r="L155"/>
      <c r="M155">
        <f t="shared" si="2"/>
        <v>3330</v>
      </c>
      <c r="N155">
        <f t="shared" si="2"/>
        <v>3330</v>
      </c>
    </row>
    <row r="156" spans="1:14" ht="14.4" x14ac:dyDescent="0.3">
      <c r="A156" s="98">
        <v>152</v>
      </c>
      <c r="B156" s="124">
        <v>3348</v>
      </c>
      <c r="C156" s="124">
        <v>3348</v>
      </c>
      <c r="D156" s="124" t="s">
        <v>156</v>
      </c>
      <c r="E156" s="124">
        <v>471.1</v>
      </c>
      <c r="F156" s="124">
        <v>233</v>
      </c>
      <c r="G156" s="124">
        <v>1232</v>
      </c>
      <c r="H156" s="124">
        <v>3348</v>
      </c>
      <c r="I156" s="124">
        <v>3348</v>
      </c>
      <c r="J156" s="124">
        <v>451.2</v>
      </c>
      <c r="K156" s="124">
        <v>245</v>
      </c>
      <c r="L156"/>
      <c r="M156">
        <f t="shared" si="2"/>
        <v>3348</v>
      </c>
      <c r="N156">
        <f t="shared" si="2"/>
        <v>3348</v>
      </c>
    </row>
    <row r="157" spans="1:14" ht="14.4" x14ac:dyDescent="0.3">
      <c r="A157" s="98">
        <v>153</v>
      </c>
      <c r="B157" s="124">
        <v>3375</v>
      </c>
      <c r="C157" s="124">
        <v>3375</v>
      </c>
      <c r="D157" s="124" t="s">
        <v>157</v>
      </c>
      <c r="E157" s="124">
        <v>1761.2</v>
      </c>
      <c r="F157" s="124">
        <v>54</v>
      </c>
      <c r="G157" s="124">
        <v>1127</v>
      </c>
      <c r="H157" s="124">
        <v>3375</v>
      </c>
      <c r="I157" s="124">
        <v>3375</v>
      </c>
      <c r="J157" s="124">
        <v>1593.9</v>
      </c>
      <c r="K157" s="124">
        <v>61</v>
      </c>
      <c r="L157"/>
      <c r="M157">
        <f t="shared" si="2"/>
        <v>3375</v>
      </c>
      <c r="N157">
        <f t="shared" si="2"/>
        <v>3375</v>
      </c>
    </row>
    <row r="158" spans="1:14" ht="14.4" x14ac:dyDescent="0.3">
      <c r="A158" s="98">
        <v>154</v>
      </c>
      <c r="B158" s="124">
        <v>3420</v>
      </c>
      <c r="C158" s="124">
        <v>3420</v>
      </c>
      <c r="D158" s="124" t="s">
        <v>158</v>
      </c>
      <c r="E158" s="124">
        <v>565.1</v>
      </c>
      <c r="F158" s="124">
        <v>196</v>
      </c>
      <c r="G158" s="124">
        <v>740</v>
      </c>
      <c r="H158" s="124">
        <v>3420</v>
      </c>
      <c r="I158" s="124">
        <v>3420</v>
      </c>
      <c r="J158" s="124">
        <v>598.79999999999995</v>
      </c>
      <c r="K158" s="124">
        <v>196</v>
      </c>
      <c r="L158"/>
      <c r="M158">
        <f t="shared" si="2"/>
        <v>3420</v>
      </c>
      <c r="N158">
        <f t="shared" si="2"/>
        <v>3420</v>
      </c>
    </row>
    <row r="159" spans="1:14" ht="14.4" x14ac:dyDescent="0.3">
      <c r="A159" s="98">
        <v>155</v>
      </c>
      <c r="B159" s="124">
        <v>3465</v>
      </c>
      <c r="C159" s="124">
        <v>3465</v>
      </c>
      <c r="D159" s="124" t="s">
        <v>159</v>
      </c>
      <c r="E159" s="124">
        <v>336.8</v>
      </c>
      <c r="F159" s="124">
        <v>278</v>
      </c>
      <c r="G159" s="124">
        <v>1341</v>
      </c>
      <c r="H159" s="124">
        <v>3465</v>
      </c>
      <c r="I159" s="124">
        <v>3465</v>
      </c>
      <c r="J159" s="124">
        <v>349.6</v>
      </c>
      <c r="K159" s="124">
        <v>275</v>
      </c>
      <c r="L159"/>
      <c r="M159">
        <f t="shared" si="2"/>
        <v>3465</v>
      </c>
      <c r="N159">
        <f t="shared" si="2"/>
        <v>3465</v>
      </c>
    </row>
    <row r="160" spans="1:14" ht="14.4" x14ac:dyDescent="0.3">
      <c r="A160" s="98">
        <v>156</v>
      </c>
      <c r="B160" s="124">
        <v>3537</v>
      </c>
      <c r="C160" s="124">
        <v>3537</v>
      </c>
      <c r="D160" s="124" t="s">
        <v>160</v>
      </c>
      <c r="E160" s="124">
        <v>299.3</v>
      </c>
      <c r="F160" s="124">
        <v>290</v>
      </c>
      <c r="G160" s="124">
        <v>536</v>
      </c>
      <c r="H160" s="124">
        <v>3537</v>
      </c>
      <c r="I160" s="124">
        <v>3537</v>
      </c>
      <c r="J160" s="124">
        <v>118</v>
      </c>
      <c r="K160" s="124">
        <v>315</v>
      </c>
      <c r="L160"/>
      <c r="M160">
        <f t="shared" si="2"/>
        <v>3537</v>
      </c>
      <c r="N160">
        <f t="shared" si="2"/>
        <v>3537</v>
      </c>
    </row>
    <row r="161" spans="1:14" ht="14.4" x14ac:dyDescent="0.3">
      <c r="A161" s="98">
        <v>157</v>
      </c>
      <c r="B161" s="124">
        <v>3555</v>
      </c>
      <c r="C161" s="124">
        <v>3555</v>
      </c>
      <c r="D161" s="124" t="s">
        <v>161</v>
      </c>
      <c r="E161" s="124">
        <v>611.5</v>
      </c>
      <c r="F161" s="124">
        <v>182</v>
      </c>
      <c r="G161" s="124">
        <v>1223</v>
      </c>
      <c r="H161" s="124">
        <v>3555</v>
      </c>
      <c r="I161" s="124">
        <v>3555</v>
      </c>
      <c r="J161" s="124">
        <v>695.8</v>
      </c>
      <c r="K161" s="124">
        <v>170</v>
      </c>
      <c r="L161"/>
      <c r="M161">
        <f t="shared" si="2"/>
        <v>3555</v>
      </c>
      <c r="N161">
        <f t="shared" si="2"/>
        <v>3555</v>
      </c>
    </row>
    <row r="162" spans="1:14" ht="14.4" x14ac:dyDescent="0.3">
      <c r="A162" s="98">
        <v>158</v>
      </c>
      <c r="B162" s="124">
        <v>3600</v>
      </c>
      <c r="C162" s="124">
        <v>3600</v>
      </c>
      <c r="D162" s="124" t="s">
        <v>162</v>
      </c>
      <c r="E162" s="124">
        <v>2235.3000000000002</v>
      </c>
      <c r="F162" s="124">
        <v>39</v>
      </c>
      <c r="G162" s="124">
        <v>1262</v>
      </c>
      <c r="H162" s="124">
        <v>3600</v>
      </c>
      <c r="I162" s="124">
        <v>3600</v>
      </c>
      <c r="J162" s="124">
        <v>2202.3000000000002</v>
      </c>
      <c r="K162" s="124">
        <v>43</v>
      </c>
      <c r="L162"/>
      <c r="M162">
        <f t="shared" si="2"/>
        <v>3600</v>
      </c>
      <c r="N162">
        <f t="shared" si="2"/>
        <v>3600</v>
      </c>
    </row>
    <row r="163" spans="1:14" ht="14.4" x14ac:dyDescent="0.3">
      <c r="A163" s="98">
        <v>159</v>
      </c>
      <c r="B163" s="124">
        <v>3609</v>
      </c>
      <c r="C163" s="124">
        <v>3609</v>
      </c>
      <c r="D163" s="124" t="s">
        <v>163</v>
      </c>
      <c r="E163" s="124">
        <v>450.4</v>
      </c>
      <c r="F163" s="124">
        <v>246</v>
      </c>
      <c r="G163" s="124">
        <v>1334</v>
      </c>
      <c r="H163" s="124">
        <v>3609</v>
      </c>
      <c r="I163" s="124">
        <v>3609</v>
      </c>
      <c r="J163" s="124">
        <v>494.1</v>
      </c>
      <c r="K163" s="124">
        <v>227</v>
      </c>
      <c r="L163"/>
      <c r="M163">
        <f t="shared" si="2"/>
        <v>3609</v>
      </c>
      <c r="N163">
        <f t="shared" si="2"/>
        <v>3609</v>
      </c>
    </row>
    <row r="164" spans="1:14" ht="14.4" x14ac:dyDescent="0.3">
      <c r="A164" s="98">
        <v>160</v>
      </c>
      <c r="B164" s="124">
        <v>3645</v>
      </c>
      <c r="C164" s="124">
        <v>3645</v>
      </c>
      <c r="D164" s="124" t="s">
        <v>164</v>
      </c>
      <c r="E164" s="124">
        <v>2655.6</v>
      </c>
      <c r="F164" s="124">
        <v>35</v>
      </c>
      <c r="G164" s="124">
        <v>1343</v>
      </c>
      <c r="H164" s="124">
        <v>3645</v>
      </c>
      <c r="I164" s="124">
        <v>3645</v>
      </c>
      <c r="J164" s="124">
        <v>2958</v>
      </c>
      <c r="K164" s="124">
        <v>33</v>
      </c>
      <c r="L164"/>
      <c r="M164">
        <f t="shared" si="2"/>
        <v>3645</v>
      </c>
      <c r="N164">
        <f t="shared" si="2"/>
        <v>3645</v>
      </c>
    </row>
    <row r="165" spans="1:14" ht="14.4" x14ac:dyDescent="0.3">
      <c r="A165" s="98">
        <v>161</v>
      </c>
      <c r="B165" s="124">
        <v>3715</v>
      </c>
      <c r="C165" s="124">
        <v>3715</v>
      </c>
      <c r="D165" s="124" t="s">
        <v>165</v>
      </c>
      <c r="E165" s="124">
        <v>7685.5</v>
      </c>
      <c r="F165" s="124">
        <v>12</v>
      </c>
      <c r="G165" s="124">
        <v>1010</v>
      </c>
      <c r="H165" s="124">
        <v>3715</v>
      </c>
      <c r="I165" s="124">
        <v>3715</v>
      </c>
      <c r="J165" s="124">
        <v>7448.5</v>
      </c>
      <c r="K165" s="124">
        <v>12</v>
      </c>
      <c r="L165"/>
      <c r="M165">
        <f t="shared" si="2"/>
        <v>3715</v>
      </c>
      <c r="N165">
        <f t="shared" si="2"/>
        <v>3715</v>
      </c>
    </row>
    <row r="166" spans="1:14" ht="14.4" x14ac:dyDescent="0.3">
      <c r="A166" s="98">
        <v>162</v>
      </c>
      <c r="B166" s="124">
        <v>3744</v>
      </c>
      <c r="C166" s="124">
        <v>3744</v>
      </c>
      <c r="D166" s="124" t="s">
        <v>166</v>
      </c>
      <c r="E166" s="124">
        <v>671.1</v>
      </c>
      <c r="F166" s="124">
        <v>165</v>
      </c>
      <c r="G166" s="124">
        <v>1027</v>
      </c>
      <c r="H166" s="124">
        <v>3744</v>
      </c>
      <c r="I166" s="124">
        <v>3744</v>
      </c>
      <c r="J166" s="124">
        <v>671.8</v>
      </c>
      <c r="K166" s="124">
        <v>176</v>
      </c>
      <c r="L166"/>
      <c r="M166">
        <f t="shared" si="2"/>
        <v>3744</v>
      </c>
      <c r="N166">
        <f t="shared" si="2"/>
        <v>3744</v>
      </c>
    </row>
    <row r="167" spans="1:14" ht="14.4" x14ac:dyDescent="0.3">
      <c r="A167" s="98">
        <v>163</v>
      </c>
      <c r="B167" s="124">
        <v>3798</v>
      </c>
      <c r="C167" s="124">
        <v>3798</v>
      </c>
      <c r="D167" s="124" t="s">
        <v>167</v>
      </c>
      <c r="E167" s="124">
        <v>602.9</v>
      </c>
      <c r="F167" s="124">
        <v>183</v>
      </c>
      <c r="G167" s="124">
        <v>1326</v>
      </c>
      <c r="H167" s="124">
        <v>3798</v>
      </c>
      <c r="I167" s="124">
        <v>3798</v>
      </c>
      <c r="J167" s="124">
        <v>673.9</v>
      </c>
      <c r="K167" s="124">
        <v>175</v>
      </c>
      <c r="L167"/>
      <c r="M167">
        <f t="shared" si="2"/>
        <v>3798</v>
      </c>
      <c r="N167">
        <f t="shared" si="2"/>
        <v>3798</v>
      </c>
    </row>
    <row r="168" spans="1:14" ht="14.4" x14ac:dyDescent="0.3">
      <c r="A168" s="98">
        <v>164</v>
      </c>
      <c r="B168" s="124">
        <v>3816</v>
      </c>
      <c r="C168" s="124">
        <v>3816</v>
      </c>
      <c r="D168" s="124" t="s">
        <v>168</v>
      </c>
      <c r="E168" s="124">
        <v>316.8</v>
      </c>
      <c r="F168" s="124">
        <v>284</v>
      </c>
      <c r="G168" s="124">
        <v>1037</v>
      </c>
      <c r="H168" s="124">
        <v>3816</v>
      </c>
      <c r="I168" s="124">
        <v>3816</v>
      </c>
      <c r="J168" s="124">
        <v>392.1</v>
      </c>
      <c r="K168" s="124">
        <v>261</v>
      </c>
      <c r="L168"/>
      <c r="M168">
        <f t="shared" si="2"/>
        <v>3816</v>
      </c>
      <c r="N168">
        <f t="shared" si="2"/>
        <v>3816</v>
      </c>
    </row>
    <row r="169" spans="1:14" ht="14.4" x14ac:dyDescent="0.3">
      <c r="A169" s="98">
        <v>165</v>
      </c>
      <c r="B169" s="124">
        <v>3841</v>
      </c>
      <c r="C169" s="124">
        <v>3841</v>
      </c>
      <c r="D169" s="124" t="s">
        <v>169</v>
      </c>
      <c r="E169" s="124">
        <v>687.2</v>
      </c>
      <c r="F169" s="124">
        <v>162</v>
      </c>
      <c r="G169" s="124">
        <v>920</v>
      </c>
      <c r="H169" s="124">
        <v>3841</v>
      </c>
      <c r="I169" s="124">
        <v>3841</v>
      </c>
      <c r="J169" s="124">
        <v>773</v>
      </c>
      <c r="K169" s="124">
        <v>154</v>
      </c>
      <c r="L169"/>
      <c r="M169">
        <f t="shared" si="2"/>
        <v>3841</v>
      </c>
      <c r="N169">
        <f t="shared" si="2"/>
        <v>3841</v>
      </c>
    </row>
    <row r="170" spans="1:14" ht="14.4" x14ac:dyDescent="0.3">
      <c r="A170" s="98">
        <v>166</v>
      </c>
      <c r="B170" s="124">
        <v>3906</v>
      </c>
      <c r="C170" s="124">
        <v>3906</v>
      </c>
      <c r="D170" s="124" t="s">
        <v>171</v>
      </c>
      <c r="E170" s="124">
        <v>450</v>
      </c>
      <c r="F170" s="124">
        <v>247</v>
      </c>
      <c r="G170" s="124">
        <v>1151</v>
      </c>
      <c r="H170" s="124">
        <v>3906</v>
      </c>
      <c r="I170" s="124">
        <v>3906</v>
      </c>
      <c r="J170" s="124">
        <v>520.1</v>
      </c>
      <c r="K170" s="124">
        <v>218</v>
      </c>
      <c r="L170"/>
      <c r="M170">
        <f t="shared" si="2"/>
        <v>3906</v>
      </c>
      <c r="N170">
        <f t="shared" si="2"/>
        <v>3906</v>
      </c>
    </row>
    <row r="171" spans="1:14" ht="14.4" x14ac:dyDescent="0.3">
      <c r="A171" s="98">
        <v>167</v>
      </c>
      <c r="B171" s="124">
        <v>3942</v>
      </c>
      <c r="C171" s="124">
        <v>3942</v>
      </c>
      <c r="D171" s="124" t="s">
        <v>174</v>
      </c>
      <c r="E171" s="124">
        <v>670</v>
      </c>
      <c r="F171" s="124">
        <v>166</v>
      </c>
      <c r="G171" s="124">
        <v>1142</v>
      </c>
      <c r="H171" s="124">
        <v>3942</v>
      </c>
      <c r="I171" s="124">
        <v>3942</v>
      </c>
      <c r="J171" s="124">
        <v>666</v>
      </c>
      <c r="K171" s="124">
        <v>179</v>
      </c>
      <c r="L171"/>
      <c r="M171">
        <f t="shared" si="2"/>
        <v>3942</v>
      </c>
      <c r="N171">
        <f t="shared" si="2"/>
        <v>3942</v>
      </c>
    </row>
    <row r="172" spans="1:14" ht="14.4" x14ac:dyDescent="0.3">
      <c r="A172" s="98">
        <v>168</v>
      </c>
      <c r="B172" s="124">
        <v>4023</v>
      </c>
      <c r="C172" s="124">
        <v>4023</v>
      </c>
      <c r="D172" s="124" t="s">
        <v>575</v>
      </c>
      <c r="E172" s="124">
        <v>655.6</v>
      </c>
      <c r="F172" s="124">
        <v>173</v>
      </c>
      <c r="G172" s="124">
        <v>528</v>
      </c>
      <c r="H172" s="124">
        <v>4023</v>
      </c>
      <c r="I172" s="124">
        <v>4023</v>
      </c>
      <c r="J172" s="124">
        <v>720.5</v>
      </c>
      <c r="K172" s="124">
        <v>165</v>
      </c>
      <c r="L172"/>
      <c r="M172">
        <f t="shared" si="2"/>
        <v>4023</v>
      </c>
      <c r="N172">
        <f t="shared" si="2"/>
        <v>4023</v>
      </c>
    </row>
    <row r="173" spans="1:14" ht="14.4" x14ac:dyDescent="0.3">
      <c r="A173" s="98">
        <v>170</v>
      </c>
      <c r="B173" s="124">
        <v>4033</v>
      </c>
      <c r="C173" s="124">
        <v>4033</v>
      </c>
      <c r="D173" s="124" t="s">
        <v>176</v>
      </c>
      <c r="E173" s="124">
        <v>593.79999999999995</v>
      </c>
      <c r="F173" s="124">
        <v>186</v>
      </c>
      <c r="G173" s="124">
        <v>1225</v>
      </c>
      <c r="H173" s="124">
        <v>4033</v>
      </c>
      <c r="I173" s="124">
        <v>4033</v>
      </c>
      <c r="J173" s="124">
        <v>625.29999999999995</v>
      </c>
      <c r="K173" s="124">
        <v>190</v>
      </c>
      <c r="L173"/>
      <c r="M173">
        <f t="shared" si="2"/>
        <v>4033</v>
      </c>
      <c r="N173">
        <f t="shared" si="2"/>
        <v>4033</v>
      </c>
    </row>
    <row r="174" spans="1:14" ht="14.4" x14ac:dyDescent="0.3">
      <c r="A174" s="98">
        <v>171</v>
      </c>
      <c r="B174" s="124">
        <v>4041</v>
      </c>
      <c r="C174" s="124">
        <v>4041</v>
      </c>
      <c r="D174" s="124" t="s">
        <v>177</v>
      </c>
      <c r="E174" s="124">
        <v>1200</v>
      </c>
      <c r="F174" s="124">
        <v>90</v>
      </c>
      <c r="G174" s="124">
        <v>916</v>
      </c>
      <c r="H174" s="124">
        <v>4041</v>
      </c>
      <c r="I174" s="124">
        <v>4041</v>
      </c>
      <c r="J174" s="124">
        <v>1234.7</v>
      </c>
      <c r="K174" s="124">
        <v>93</v>
      </c>
      <c r="L174"/>
      <c r="M174">
        <f t="shared" si="2"/>
        <v>4041</v>
      </c>
      <c r="N174">
        <f t="shared" si="2"/>
        <v>4041</v>
      </c>
    </row>
    <row r="175" spans="1:14" ht="14.4" x14ac:dyDescent="0.3">
      <c r="A175" s="98">
        <v>172</v>
      </c>
      <c r="B175" s="124">
        <v>4043</v>
      </c>
      <c r="C175" s="124">
        <v>4043</v>
      </c>
      <c r="D175" s="124" t="s">
        <v>178</v>
      </c>
      <c r="E175" s="124">
        <v>663.1</v>
      </c>
      <c r="F175" s="124">
        <v>170</v>
      </c>
      <c r="G175" s="124">
        <v>121</v>
      </c>
      <c r="H175" s="124">
        <v>4043</v>
      </c>
      <c r="I175" s="124">
        <v>4043</v>
      </c>
      <c r="J175" s="124">
        <v>667.3</v>
      </c>
      <c r="K175" s="124">
        <v>178</v>
      </c>
      <c r="L175"/>
      <c r="M175">
        <f t="shared" si="2"/>
        <v>4043</v>
      </c>
      <c r="N175">
        <f t="shared" si="2"/>
        <v>4043</v>
      </c>
    </row>
    <row r="176" spans="1:14" ht="14.4" x14ac:dyDescent="0.3">
      <c r="A176" s="98">
        <v>173</v>
      </c>
      <c r="B176" s="124">
        <v>4068</v>
      </c>
      <c r="C176" s="124">
        <v>4068</v>
      </c>
      <c r="D176" s="124" t="s">
        <v>576</v>
      </c>
      <c r="E176" s="124">
        <v>465.2</v>
      </c>
      <c r="F176" s="124">
        <v>236</v>
      </c>
      <c r="G176" s="124">
        <v>1233</v>
      </c>
      <c r="H176" s="124">
        <v>4068</v>
      </c>
      <c r="I176" s="124">
        <v>4068</v>
      </c>
      <c r="J176" s="124">
        <v>365.2</v>
      </c>
      <c r="K176" s="124">
        <v>268</v>
      </c>
      <c r="L176"/>
      <c r="M176">
        <f t="shared" si="2"/>
        <v>4068</v>
      </c>
      <c r="N176">
        <f t="shared" si="2"/>
        <v>4068</v>
      </c>
    </row>
    <row r="177" spans="1:14" ht="14.4" x14ac:dyDescent="0.3">
      <c r="A177" s="98">
        <v>174</v>
      </c>
      <c r="B177" s="124">
        <v>4086</v>
      </c>
      <c r="C177" s="124">
        <v>4086</v>
      </c>
      <c r="D177" s="124" t="s">
        <v>564</v>
      </c>
      <c r="E177" s="124">
        <v>1797.6</v>
      </c>
      <c r="F177" s="124">
        <v>52</v>
      </c>
      <c r="G177" s="124">
        <v>1013</v>
      </c>
      <c r="H177" s="124">
        <v>4086</v>
      </c>
      <c r="I177" s="124">
        <v>4086</v>
      </c>
      <c r="J177" s="124">
        <v>2548.1</v>
      </c>
      <c r="K177" s="124">
        <v>38</v>
      </c>
      <c r="L177"/>
      <c r="M177">
        <f t="shared" si="2"/>
        <v>4086</v>
      </c>
      <c r="N177">
        <f t="shared" si="2"/>
        <v>4086</v>
      </c>
    </row>
    <row r="178" spans="1:14" ht="14.4" x14ac:dyDescent="0.3">
      <c r="A178" s="98">
        <v>175</v>
      </c>
      <c r="B178" s="124">
        <v>4104</v>
      </c>
      <c r="C178" s="124">
        <v>4104</v>
      </c>
      <c r="D178" s="124" t="s">
        <v>181</v>
      </c>
      <c r="E178" s="124">
        <v>5374.9</v>
      </c>
      <c r="F178" s="124">
        <v>17</v>
      </c>
      <c r="G178" s="124">
        <v>710</v>
      </c>
      <c r="H178" s="124">
        <v>4104</v>
      </c>
      <c r="I178" s="124">
        <v>4104</v>
      </c>
      <c r="J178" s="124">
        <v>4911.3999999999996</v>
      </c>
      <c r="K178" s="124">
        <v>18</v>
      </c>
      <c r="L178"/>
      <c r="M178">
        <f t="shared" si="2"/>
        <v>4104</v>
      </c>
      <c r="N178">
        <f t="shared" si="2"/>
        <v>4104</v>
      </c>
    </row>
    <row r="179" spans="1:14" ht="14.4" x14ac:dyDescent="0.3">
      <c r="A179" s="98">
        <v>176</v>
      </c>
      <c r="B179" s="124">
        <v>4122</v>
      </c>
      <c r="C179" s="124">
        <v>4122</v>
      </c>
      <c r="D179" s="124" t="s">
        <v>182</v>
      </c>
      <c r="E179" s="124">
        <v>511.4</v>
      </c>
      <c r="F179" s="124">
        <v>219</v>
      </c>
      <c r="G179" s="124">
        <v>1146</v>
      </c>
      <c r="H179" s="124">
        <v>4122</v>
      </c>
      <c r="I179" s="124">
        <v>4122</v>
      </c>
      <c r="J179" s="124">
        <v>542.4</v>
      </c>
      <c r="K179" s="124">
        <v>214</v>
      </c>
      <c r="L179"/>
      <c r="M179">
        <f t="shared" si="2"/>
        <v>4122</v>
      </c>
      <c r="N179">
        <f t="shared" si="2"/>
        <v>4122</v>
      </c>
    </row>
    <row r="180" spans="1:14" ht="14.4" x14ac:dyDescent="0.3">
      <c r="A180" s="98">
        <v>177</v>
      </c>
      <c r="B180" s="124">
        <v>4131</v>
      </c>
      <c r="C180" s="124">
        <v>4131</v>
      </c>
      <c r="D180" s="124" t="s">
        <v>183</v>
      </c>
      <c r="E180" s="124">
        <v>3404.6</v>
      </c>
      <c r="F180" s="124">
        <v>30</v>
      </c>
      <c r="G180" s="124">
        <v>711</v>
      </c>
      <c r="H180" s="124">
        <v>4131</v>
      </c>
      <c r="I180" s="124">
        <v>4131</v>
      </c>
      <c r="J180" s="124">
        <v>3339.5</v>
      </c>
      <c r="K180" s="124">
        <v>29</v>
      </c>
      <c r="L180"/>
      <c r="M180">
        <f t="shared" si="2"/>
        <v>4131</v>
      </c>
      <c r="N180">
        <f t="shared" si="2"/>
        <v>4131</v>
      </c>
    </row>
    <row r="181" spans="1:14" ht="14.4" x14ac:dyDescent="0.3">
      <c r="A181" s="98">
        <v>178</v>
      </c>
      <c r="B181" s="124">
        <v>4203</v>
      </c>
      <c r="C181" s="124">
        <v>4203</v>
      </c>
      <c r="D181" s="124" t="s">
        <v>184</v>
      </c>
      <c r="E181" s="124">
        <v>875.3</v>
      </c>
      <c r="F181" s="124">
        <v>129</v>
      </c>
      <c r="G181" s="124">
        <v>1520</v>
      </c>
      <c r="H181" s="124">
        <v>4203</v>
      </c>
      <c r="I181" s="124">
        <v>4203</v>
      </c>
      <c r="J181" s="124">
        <v>968</v>
      </c>
      <c r="K181" s="124">
        <v>122</v>
      </c>
      <c r="L181"/>
      <c r="M181">
        <f t="shared" si="2"/>
        <v>4203</v>
      </c>
      <c r="N181">
        <f t="shared" si="2"/>
        <v>4203</v>
      </c>
    </row>
    <row r="182" spans="1:14" ht="14.4" x14ac:dyDescent="0.3">
      <c r="A182" s="98">
        <v>179</v>
      </c>
      <c r="B182" s="124">
        <v>4212</v>
      </c>
      <c r="C182" s="124">
        <v>4212</v>
      </c>
      <c r="D182" s="124" t="s">
        <v>185</v>
      </c>
      <c r="E182" s="124">
        <v>307.7</v>
      </c>
      <c r="F182" s="124">
        <v>287</v>
      </c>
      <c r="G182" s="124">
        <v>1158</v>
      </c>
      <c r="H182" s="124">
        <v>4212</v>
      </c>
      <c r="I182" s="124">
        <v>4212</v>
      </c>
      <c r="J182" s="124">
        <v>309</v>
      </c>
      <c r="K182" s="124">
        <v>283</v>
      </c>
      <c r="L182"/>
      <c r="M182">
        <f t="shared" si="2"/>
        <v>4212</v>
      </c>
      <c r="N182">
        <f t="shared" si="2"/>
        <v>4212</v>
      </c>
    </row>
    <row r="183" spans="1:14" ht="14.4" x14ac:dyDescent="0.3">
      <c r="A183" s="98">
        <v>180</v>
      </c>
      <c r="B183" s="124">
        <v>4419</v>
      </c>
      <c r="C183" s="124">
        <v>4419</v>
      </c>
      <c r="D183" s="124" t="s">
        <v>563</v>
      </c>
      <c r="E183" s="124">
        <v>806.5</v>
      </c>
      <c r="F183" s="124">
        <v>141</v>
      </c>
      <c r="G183" s="124">
        <v>119</v>
      </c>
      <c r="H183" s="124">
        <v>4419</v>
      </c>
      <c r="I183" s="124">
        <v>4419</v>
      </c>
      <c r="J183" s="124">
        <v>817.3</v>
      </c>
      <c r="K183" s="124">
        <v>146</v>
      </c>
      <c r="L183"/>
      <c r="M183">
        <f t="shared" si="2"/>
        <v>4419</v>
      </c>
      <c r="N183">
        <f t="shared" si="2"/>
        <v>4419</v>
      </c>
    </row>
    <row r="184" spans="1:14" ht="14.4" x14ac:dyDescent="0.3">
      <c r="A184" s="98">
        <v>181</v>
      </c>
      <c r="B184" s="124">
        <v>4269</v>
      </c>
      <c r="C184" s="124">
        <v>4269</v>
      </c>
      <c r="D184" s="124" t="s">
        <v>187</v>
      </c>
      <c r="E184" s="124">
        <v>501.8</v>
      </c>
      <c r="F184" s="124">
        <v>225</v>
      </c>
      <c r="G184" s="124">
        <v>1031</v>
      </c>
      <c r="H184" s="124">
        <v>4269</v>
      </c>
      <c r="I184" s="124">
        <v>4269</v>
      </c>
      <c r="J184" s="124">
        <v>486</v>
      </c>
      <c r="K184" s="124">
        <v>231</v>
      </c>
      <c r="L184"/>
      <c r="M184">
        <f t="shared" si="2"/>
        <v>4269</v>
      </c>
      <c r="N184">
        <f t="shared" si="2"/>
        <v>4269</v>
      </c>
    </row>
    <row r="185" spans="1:14" ht="14.4" x14ac:dyDescent="0.3">
      <c r="A185" s="98">
        <v>169</v>
      </c>
      <c r="B185" s="124">
        <v>4271</v>
      </c>
      <c r="C185" s="124">
        <v>4271</v>
      </c>
      <c r="D185" s="124" t="s">
        <v>186</v>
      </c>
      <c r="E185" s="124">
        <v>1227.9000000000001</v>
      </c>
      <c r="F185" s="124">
        <v>87</v>
      </c>
      <c r="G185" s="124">
        <v>1019</v>
      </c>
      <c r="H185" s="124">
        <v>4271</v>
      </c>
      <c r="I185" s="124">
        <v>4271</v>
      </c>
      <c r="J185" s="124">
        <v>1529</v>
      </c>
      <c r="K185" s="124">
        <v>65</v>
      </c>
      <c r="L185"/>
      <c r="M185">
        <f t="shared" si="2"/>
        <v>4271</v>
      </c>
      <c r="N185">
        <f t="shared" si="2"/>
        <v>4271</v>
      </c>
    </row>
    <row r="186" spans="1:14" ht="14.4" x14ac:dyDescent="0.3">
      <c r="A186" s="98">
        <v>183</v>
      </c>
      <c r="B186" s="124">
        <v>4356</v>
      </c>
      <c r="C186" s="124">
        <v>4356</v>
      </c>
      <c r="D186" s="124" t="s">
        <v>188</v>
      </c>
      <c r="E186" s="124">
        <v>762.6</v>
      </c>
      <c r="F186" s="124">
        <v>152</v>
      </c>
      <c r="G186" s="124">
        <v>1320</v>
      </c>
      <c r="H186" s="124">
        <v>4356</v>
      </c>
      <c r="I186" s="124">
        <v>4356</v>
      </c>
      <c r="J186" s="124">
        <v>725.6</v>
      </c>
      <c r="K186" s="124">
        <v>163</v>
      </c>
      <c r="L186"/>
      <c r="M186">
        <f t="shared" si="2"/>
        <v>4356</v>
      </c>
      <c r="N186">
        <f t="shared" si="2"/>
        <v>4356</v>
      </c>
    </row>
    <row r="187" spans="1:14" ht="14.4" x14ac:dyDescent="0.3">
      <c r="A187" s="98">
        <v>182</v>
      </c>
      <c r="B187" s="124">
        <v>4149</v>
      </c>
      <c r="C187" s="124">
        <v>4149</v>
      </c>
      <c r="D187" s="124" t="s">
        <v>565</v>
      </c>
      <c r="E187" s="124">
        <v>1516.1</v>
      </c>
      <c r="F187" s="124">
        <v>65</v>
      </c>
      <c r="G187" s="124">
        <v>1211</v>
      </c>
      <c r="H187" s="124">
        <v>4149</v>
      </c>
      <c r="I187" s="124">
        <v>4149</v>
      </c>
      <c r="J187" s="124">
        <v>1506.1</v>
      </c>
      <c r="K187" s="124">
        <v>68</v>
      </c>
      <c r="L187"/>
      <c r="M187">
        <f t="shared" si="2"/>
        <v>4149</v>
      </c>
      <c r="N187">
        <f t="shared" si="2"/>
        <v>4149</v>
      </c>
    </row>
    <row r="188" spans="1:14" ht="14.4" x14ac:dyDescent="0.3">
      <c r="A188" s="98">
        <v>184</v>
      </c>
      <c r="B188" s="124">
        <v>4437</v>
      </c>
      <c r="C188" s="124">
        <v>4437</v>
      </c>
      <c r="D188" s="124" t="s">
        <v>189</v>
      </c>
      <c r="E188" s="124">
        <v>469.1</v>
      </c>
      <c r="F188" s="124">
        <v>234</v>
      </c>
      <c r="G188" s="124">
        <v>749</v>
      </c>
      <c r="H188" s="124">
        <v>4437</v>
      </c>
      <c r="I188" s="124">
        <v>4437</v>
      </c>
      <c r="J188" s="124">
        <v>457.1</v>
      </c>
      <c r="K188" s="124">
        <v>240</v>
      </c>
      <c r="L188"/>
      <c r="M188">
        <f t="shared" si="2"/>
        <v>4437</v>
      </c>
      <c r="N188">
        <f t="shared" si="2"/>
        <v>4437</v>
      </c>
    </row>
    <row r="189" spans="1:14" ht="14.4" x14ac:dyDescent="0.3">
      <c r="A189" s="98">
        <v>185</v>
      </c>
      <c r="B189" s="124">
        <v>4446</v>
      </c>
      <c r="C189" s="124">
        <v>4446</v>
      </c>
      <c r="D189" s="124" t="s">
        <v>190</v>
      </c>
      <c r="E189" s="124">
        <v>969.2</v>
      </c>
      <c r="F189" s="124">
        <v>116</v>
      </c>
      <c r="G189" s="124">
        <v>1023</v>
      </c>
      <c r="H189" s="124">
        <v>4446</v>
      </c>
      <c r="I189" s="124">
        <v>4446</v>
      </c>
      <c r="J189" s="124">
        <v>977.5</v>
      </c>
      <c r="K189" s="124">
        <v>118</v>
      </c>
      <c r="L189"/>
      <c r="M189">
        <f t="shared" si="2"/>
        <v>4446</v>
      </c>
      <c r="N189">
        <f t="shared" si="2"/>
        <v>4446</v>
      </c>
    </row>
    <row r="190" spans="1:14" ht="14.4" x14ac:dyDescent="0.3">
      <c r="A190" s="98">
        <v>186</v>
      </c>
      <c r="B190" s="124">
        <v>4491</v>
      </c>
      <c r="C190" s="124">
        <v>4491</v>
      </c>
      <c r="D190" s="124" t="s">
        <v>191</v>
      </c>
      <c r="E190" s="124">
        <v>345.5</v>
      </c>
      <c r="F190" s="124">
        <v>277</v>
      </c>
      <c r="G190" s="124">
        <v>1534</v>
      </c>
      <c r="H190" s="124">
        <v>4491</v>
      </c>
      <c r="I190" s="124">
        <v>4491</v>
      </c>
      <c r="J190" s="124">
        <v>364</v>
      </c>
      <c r="K190" s="124">
        <v>269</v>
      </c>
      <c r="L190"/>
      <c r="M190">
        <f t="shared" si="2"/>
        <v>4491</v>
      </c>
      <c r="N190">
        <f t="shared" si="2"/>
        <v>4491</v>
      </c>
    </row>
    <row r="191" spans="1:14" ht="14.4" x14ac:dyDescent="0.3">
      <c r="A191" s="98">
        <v>187</v>
      </c>
      <c r="B191" s="124">
        <v>4505</v>
      </c>
      <c r="C191" s="124">
        <v>4505</v>
      </c>
      <c r="D191" s="124" t="s">
        <v>192</v>
      </c>
      <c r="E191" s="124">
        <v>211.6</v>
      </c>
      <c r="F191" s="124">
        <v>309</v>
      </c>
      <c r="G191" s="124">
        <v>1345</v>
      </c>
      <c r="H191" s="124">
        <v>4505</v>
      </c>
      <c r="I191" s="124">
        <v>4505</v>
      </c>
      <c r="J191" s="124">
        <v>196</v>
      </c>
      <c r="K191" s="124">
        <v>301</v>
      </c>
      <c r="L191"/>
      <c r="M191">
        <f t="shared" si="2"/>
        <v>4505</v>
      </c>
      <c r="N191">
        <f t="shared" si="2"/>
        <v>4505</v>
      </c>
    </row>
    <row r="192" spans="1:14" ht="14.4" x14ac:dyDescent="0.3">
      <c r="A192" s="98">
        <v>188</v>
      </c>
      <c r="B192" s="124">
        <v>4509</v>
      </c>
      <c r="C192" s="124">
        <v>4509</v>
      </c>
      <c r="D192" s="124" t="s">
        <v>193</v>
      </c>
      <c r="E192" s="124">
        <v>194</v>
      </c>
      <c r="F192" s="124">
        <v>313</v>
      </c>
      <c r="G192" s="124">
        <v>1538</v>
      </c>
      <c r="H192" s="124">
        <v>4509</v>
      </c>
      <c r="I192" s="124">
        <v>4509</v>
      </c>
      <c r="J192" s="124">
        <v>109</v>
      </c>
      <c r="K192" s="124">
        <v>317</v>
      </c>
      <c r="L192"/>
      <c r="M192">
        <f t="shared" si="2"/>
        <v>4509</v>
      </c>
      <c r="N192">
        <f t="shared" si="2"/>
        <v>4509</v>
      </c>
    </row>
    <row r="193" spans="1:14" ht="14.4" x14ac:dyDescent="0.3">
      <c r="A193" s="98">
        <v>189</v>
      </c>
      <c r="B193" s="124">
        <v>4518</v>
      </c>
      <c r="C193" s="124">
        <v>4518</v>
      </c>
      <c r="D193" s="124" t="s">
        <v>194</v>
      </c>
      <c r="E193" s="124">
        <v>184.9</v>
      </c>
      <c r="F193" s="124">
        <v>318</v>
      </c>
      <c r="G193" s="124">
        <v>1539</v>
      </c>
      <c r="H193" s="124">
        <v>4518</v>
      </c>
      <c r="I193" s="124">
        <v>4518</v>
      </c>
      <c r="J193" s="124">
        <v>159.4</v>
      </c>
      <c r="K193" s="124">
        <v>305</v>
      </c>
      <c r="L193"/>
      <c r="M193">
        <f t="shared" si="2"/>
        <v>4518</v>
      </c>
      <c r="N193">
        <f t="shared" si="2"/>
        <v>4518</v>
      </c>
    </row>
    <row r="194" spans="1:14" ht="14.4" x14ac:dyDescent="0.3">
      <c r="A194" s="98">
        <v>190</v>
      </c>
      <c r="B194" s="124">
        <v>4527</v>
      </c>
      <c r="C194" s="124">
        <v>4527</v>
      </c>
      <c r="D194" s="124" t="s">
        <v>195</v>
      </c>
      <c r="E194" s="124">
        <v>598.29999999999995</v>
      </c>
      <c r="F194" s="124">
        <v>185</v>
      </c>
      <c r="G194" s="124">
        <v>1327</v>
      </c>
      <c r="H194" s="124">
        <v>4527</v>
      </c>
      <c r="I194" s="124">
        <v>4527</v>
      </c>
      <c r="J194" s="124">
        <v>596.79999999999995</v>
      </c>
      <c r="K194" s="124">
        <v>198</v>
      </c>
      <c r="L194"/>
      <c r="M194">
        <f t="shared" si="2"/>
        <v>4527</v>
      </c>
      <c r="N194">
        <f t="shared" si="2"/>
        <v>4527</v>
      </c>
    </row>
    <row r="195" spans="1:14" ht="14.4" x14ac:dyDescent="0.3">
      <c r="A195" s="98">
        <v>191</v>
      </c>
      <c r="B195" s="124">
        <v>4536</v>
      </c>
      <c r="C195" s="124">
        <v>4536</v>
      </c>
      <c r="D195" s="124" t="s">
        <v>196</v>
      </c>
      <c r="E195" s="124">
        <v>1791.9</v>
      </c>
      <c r="F195" s="124">
        <v>53</v>
      </c>
      <c r="G195" s="124">
        <v>1513</v>
      </c>
      <c r="H195" s="124">
        <v>4536</v>
      </c>
      <c r="I195" s="124">
        <v>4536</v>
      </c>
      <c r="J195" s="124">
        <v>1821.4</v>
      </c>
      <c r="K195" s="124">
        <v>51</v>
      </c>
      <c r="L195"/>
      <c r="M195">
        <f t="shared" si="2"/>
        <v>4536</v>
      </c>
      <c r="N195">
        <f t="shared" si="2"/>
        <v>4536</v>
      </c>
    </row>
    <row r="196" spans="1:14" ht="14.4" x14ac:dyDescent="0.3">
      <c r="A196" s="98">
        <v>192</v>
      </c>
      <c r="B196" s="124">
        <v>4554</v>
      </c>
      <c r="C196" s="124">
        <v>4554</v>
      </c>
      <c r="D196" s="124" t="s">
        <v>197</v>
      </c>
      <c r="E196" s="124">
        <v>1111.2</v>
      </c>
      <c r="F196" s="124">
        <v>99</v>
      </c>
      <c r="G196" s="124">
        <v>1022</v>
      </c>
      <c r="H196" s="124">
        <v>4554</v>
      </c>
      <c r="I196" s="124">
        <v>4554</v>
      </c>
      <c r="J196" s="124">
        <v>1357.2</v>
      </c>
      <c r="K196" s="124">
        <v>84</v>
      </c>
      <c r="L196"/>
      <c r="M196">
        <f t="shared" si="2"/>
        <v>4554</v>
      </c>
      <c r="N196">
        <f t="shared" si="2"/>
        <v>4554</v>
      </c>
    </row>
    <row r="197" spans="1:14" ht="14.4" x14ac:dyDescent="0.3">
      <c r="A197" s="98">
        <v>193</v>
      </c>
      <c r="B197" s="124">
        <v>4572</v>
      </c>
      <c r="C197" s="124">
        <v>4572</v>
      </c>
      <c r="D197" s="124" t="s">
        <v>198</v>
      </c>
      <c r="E197" s="124">
        <v>221.8</v>
      </c>
      <c r="F197" s="124">
        <v>306</v>
      </c>
      <c r="G197" s="124">
        <v>1344</v>
      </c>
      <c r="H197" s="124">
        <v>4572</v>
      </c>
      <c r="I197" s="124">
        <v>4572</v>
      </c>
      <c r="J197" s="124">
        <v>273.60000000000002</v>
      </c>
      <c r="K197" s="124">
        <v>293</v>
      </c>
      <c r="L197"/>
      <c r="M197">
        <f t="shared" ref="M197:N260" si="3">H197</f>
        <v>4572</v>
      </c>
      <c r="N197">
        <f t="shared" si="3"/>
        <v>4572</v>
      </c>
    </row>
    <row r="198" spans="1:14" ht="14.4" x14ac:dyDescent="0.3">
      <c r="A198" s="98">
        <v>194</v>
      </c>
      <c r="B198" s="124">
        <v>4581</v>
      </c>
      <c r="C198" s="124">
        <v>4581</v>
      </c>
      <c r="D198" s="124" t="s">
        <v>199</v>
      </c>
      <c r="E198" s="124">
        <v>4574.8</v>
      </c>
      <c r="F198" s="124">
        <v>20</v>
      </c>
      <c r="G198" s="124">
        <v>910</v>
      </c>
      <c r="H198" s="124">
        <v>4581</v>
      </c>
      <c r="I198" s="124">
        <v>4581</v>
      </c>
      <c r="J198" s="124">
        <v>4403.8</v>
      </c>
      <c r="K198" s="124">
        <v>21</v>
      </c>
      <c r="L198"/>
      <c r="M198">
        <f t="shared" si="3"/>
        <v>4581</v>
      </c>
      <c r="N198">
        <f t="shared" si="3"/>
        <v>4581</v>
      </c>
    </row>
    <row r="199" spans="1:14" ht="14.4" x14ac:dyDescent="0.3">
      <c r="A199" s="98">
        <v>195</v>
      </c>
      <c r="B199" s="124">
        <v>4599</v>
      </c>
      <c r="C199" s="124">
        <v>4599</v>
      </c>
      <c r="D199" s="124" t="s">
        <v>200</v>
      </c>
      <c r="E199" s="124">
        <v>592.6</v>
      </c>
      <c r="F199" s="124">
        <v>187</v>
      </c>
      <c r="G199" s="124">
        <v>738</v>
      </c>
      <c r="H199" s="124">
        <v>4599</v>
      </c>
      <c r="I199" s="124">
        <v>4599</v>
      </c>
      <c r="J199" s="124">
        <v>544.4</v>
      </c>
      <c r="K199" s="124">
        <v>210</v>
      </c>
      <c r="L199"/>
      <c r="M199">
        <f t="shared" si="3"/>
        <v>4599</v>
      </c>
      <c r="N199">
        <f t="shared" si="3"/>
        <v>4599</v>
      </c>
    </row>
    <row r="200" spans="1:14" ht="14.4" x14ac:dyDescent="0.3">
      <c r="A200" s="98">
        <v>196</v>
      </c>
      <c r="B200" s="124">
        <v>4617</v>
      </c>
      <c r="C200" s="124">
        <v>4617</v>
      </c>
      <c r="D200" s="124" t="s">
        <v>201</v>
      </c>
      <c r="E200" s="124">
        <v>1399.4</v>
      </c>
      <c r="F200" s="124">
        <v>76</v>
      </c>
      <c r="G200" s="124">
        <v>1132</v>
      </c>
      <c r="H200" s="124">
        <v>4617</v>
      </c>
      <c r="I200" s="124">
        <v>4617</v>
      </c>
      <c r="J200" s="124">
        <v>1466.8</v>
      </c>
      <c r="K200" s="124">
        <v>73</v>
      </c>
      <c r="L200"/>
      <c r="M200">
        <f t="shared" si="3"/>
        <v>4617</v>
      </c>
      <c r="N200">
        <f t="shared" si="3"/>
        <v>4617</v>
      </c>
    </row>
    <row r="201" spans="1:14" ht="14.4" x14ac:dyDescent="0.3">
      <c r="A201" s="98">
        <v>197</v>
      </c>
      <c r="B201" s="124">
        <v>4662</v>
      </c>
      <c r="C201" s="124">
        <v>4662</v>
      </c>
      <c r="D201" s="124" t="s">
        <v>202</v>
      </c>
      <c r="E201" s="124">
        <v>930</v>
      </c>
      <c r="F201" s="124">
        <v>122</v>
      </c>
      <c r="G201" s="124">
        <v>118</v>
      </c>
      <c r="H201" s="124">
        <v>4662</v>
      </c>
      <c r="I201" s="124">
        <v>4662</v>
      </c>
      <c r="J201" s="124">
        <v>940.7</v>
      </c>
      <c r="K201" s="124">
        <v>127</v>
      </c>
      <c r="L201"/>
      <c r="M201">
        <f t="shared" si="3"/>
        <v>4662</v>
      </c>
      <c r="N201">
        <f t="shared" si="3"/>
        <v>4662</v>
      </c>
    </row>
    <row r="202" spans="1:14" ht="14.4" x14ac:dyDescent="0.3">
      <c r="A202" s="98">
        <v>198</v>
      </c>
      <c r="B202" s="124">
        <v>4689</v>
      </c>
      <c r="C202" s="124">
        <v>4689</v>
      </c>
      <c r="D202" s="124" t="s">
        <v>203</v>
      </c>
      <c r="E202" s="124">
        <v>542</v>
      </c>
      <c r="F202" s="124">
        <v>207</v>
      </c>
      <c r="G202" s="124">
        <v>1527</v>
      </c>
      <c r="H202" s="124">
        <v>4689</v>
      </c>
      <c r="I202" s="124">
        <v>4689</v>
      </c>
      <c r="J202" s="124">
        <v>565.9</v>
      </c>
      <c r="K202" s="124">
        <v>205</v>
      </c>
      <c r="L202"/>
      <c r="M202">
        <f t="shared" si="3"/>
        <v>4689</v>
      </c>
      <c r="N202">
        <f t="shared" si="3"/>
        <v>4689</v>
      </c>
    </row>
    <row r="203" spans="1:14" ht="14.4" x14ac:dyDescent="0.3">
      <c r="A203" s="98">
        <v>199</v>
      </c>
      <c r="B203" s="124">
        <v>4644</v>
      </c>
      <c r="C203" s="124">
        <v>4644</v>
      </c>
      <c r="D203" s="124" t="s">
        <v>204</v>
      </c>
      <c r="E203" s="124">
        <v>495.9</v>
      </c>
      <c r="F203" s="124">
        <v>227</v>
      </c>
      <c r="G203" s="124">
        <v>530</v>
      </c>
      <c r="H203" s="124">
        <v>4644</v>
      </c>
      <c r="I203" s="124">
        <v>4644</v>
      </c>
      <c r="J203" s="124">
        <v>542.9</v>
      </c>
      <c r="K203" s="124">
        <v>213</v>
      </c>
      <c r="L203"/>
      <c r="M203">
        <f t="shared" si="3"/>
        <v>4644</v>
      </c>
      <c r="N203">
        <f t="shared" si="3"/>
        <v>4644</v>
      </c>
    </row>
    <row r="204" spans="1:14" ht="14.4" x14ac:dyDescent="0.3">
      <c r="A204" s="98">
        <v>200</v>
      </c>
      <c r="B204" s="124">
        <v>4725</v>
      </c>
      <c r="C204" s="124">
        <v>4725</v>
      </c>
      <c r="D204" s="124" t="s">
        <v>205</v>
      </c>
      <c r="E204" s="124">
        <v>2957.6</v>
      </c>
      <c r="F204" s="124">
        <v>33</v>
      </c>
      <c r="G204" s="124">
        <v>1119</v>
      </c>
      <c r="H204" s="124">
        <v>4725</v>
      </c>
      <c r="I204" s="124">
        <v>4725</v>
      </c>
      <c r="J204" s="124">
        <v>2751.5</v>
      </c>
      <c r="K204" s="124">
        <v>35</v>
      </c>
      <c r="L204"/>
      <c r="M204">
        <f t="shared" si="3"/>
        <v>4725</v>
      </c>
      <c r="N204">
        <f t="shared" si="3"/>
        <v>4725</v>
      </c>
    </row>
    <row r="205" spans="1:14" ht="14.4" x14ac:dyDescent="0.3">
      <c r="A205" s="98">
        <v>201</v>
      </c>
      <c r="B205" s="124">
        <v>2673</v>
      </c>
      <c r="C205" s="124">
        <v>2673</v>
      </c>
      <c r="D205" s="124" t="s">
        <v>206</v>
      </c>
      <c r="E205" s="124">
        <v>626.5</v>
      </c>
      <c r="F205" s="124">
        <v>180</v>
      </c>
      <c r="G205" s="124">
        <v>1325</v>
      </c>
      <c r="H205" s="124">
        <v>2673</v>
      </c>
      <c r="I205" s="124">
        <v>2673</v>
      </c>
      <c r="J205" s="124">
        <v>592.29999999999995</v>
      </c>
      <c r="K205" s="124">
        <v>200</v>
      </c>
      <c r="L205"/>
      <c r="M205">
        <f t="shared" si="3"/>
        <v>2673</v>
      </c>
      <c r="N205">
        <f t="shared" si="3"/>
        <v>2673</v>
      </c>
    </row>
    <row r="206" spans="1:14" ht="14.4" x14ac:dyDescent="0.3">
      <c r="A206" s="98">
        <v>202</v>
      </c>
      <c r="B206" s="124">
        <v>153</v>
      </c>
      <c r="C206" s="124">
        <v>153</v>
      </c>
      <c r="D206" s="124" t="s">
        <v>207</v>
      </c>
      <c r="E206" s="124">
        <v>536.6</v>
      </c>
      <c r="F206" s="124">
        <v>209</v>
      </c>
      <c r="G206" s="124">
        <v>744</v>
      </c>
      <c r="H206" s="124">
        <v>153</v>
      </c>
      <c r="I206" s="124">
        <v>153</v>
      </c>
      <c r="J206" s="124">
        <v>519</v>
      </c>
      <c r="K206" s="124">
        <v>219</v>
      </c>
      <c r="L206"/>
      <c r="M206">
        <f t="shared" si="3"/>
        <v>153</v>
      </c>
      <c r="N206">
        <f t="shared" si="3"/>
        <v>153</v>
      </c>
    </row>
    <row r="207" spans="1:14" ht="14.4" x14ac:dyDescent="0.3">
      <c r="A207" s="98">
        <v>203</v>
      </c>
      <c r="B207" s="124">
        <v>3691</v>
      </c>
      <c r="C207" s="124">
        <v>3691</v>
      </c>
      <c r="D207" s="124" t="s">
        <v>208</v>
      </c>
      <c r="E207" s="124">
        <v>725.8</v>
      </c>
      <c r="F207" s="124">
        <v>155</v>
      </c>
      <c r="G207" s="124">
        <v>1026</v>
      </c>
      <c r="H207" s="124">
        <v>3691</v>
      </c>
      <c r="I207" s="124">
        <v>3691</v>
      </c>
      <c r="J207" s="124">
        <v>588</v>
      </c>
      <c r="K207" s="124">
        <v>202</v>
      </c>
      <c r="L207"/>
      <c r="M207">
        <f t="shared" si="3"/>
        <v>3691</v>
      </c>
      <c r="N207">
        <f t="shared" si="3"/>
        <v>3691</v>
      </c>
    </row>
    <row r="208" spans="1:14" ht="14.4" x14ac:dyDescent="0.3">
      <c r="A208" s="98">
        <v>204</v>
      </c>
      <c r="B208" s="124">
        <v>4774</v>
      </c>
      <c r="C208" s="124">
        <v>4774</v>
      </c>
      <c r="D208" s="124" t="s">
        <v>566</v>
      </c>
      <c r="E208" s="124">
        <v>1138</v>
      </c>
      <c r="F208" s="124">
        <v>97</v>
      </c>
      <c r="G208" s="124">
        <v>116</v>
      </c>
      <c r="H208" s="124">
        <v>4774</v>
      </c>
      <c r="I208" s="124">
        <v>4774</v>
      </c>
      <c r="J208" s="124">
        <v>1057.2</v>
      </c>
      <c r="K208" s="124">
        <v>112</v>
      </c>
      <c r="L208"/>
      <c r="M208">
        <f t="shared" si="3"/>
        <v>4774</v>
      </c>
      <c r="N208">
        <f t="shared" si="3"/>
        <v>4774</v>
      </c>
    </row>
    <row r="209" spans="1:14" ht="14.4" x14ac:dyDescent="0.3">
      <c r="A209" s="98">
        <v>205</v>
      </c>
      <c r="B209" s="124">
        <v>873</v>
      </c>
      <c r="C209" s="124">
        <v>873</v>
      </c>
      <c r="D209" s="124" t="s">
        <v>210</v>
      </c>
      <c r="E209" s="124">
        <v>483.5</v>
      </c>
      <c r="F209" s="124">
        <v>230</v>
      </c>
      <c r="G209" s="124">
        <v>748</v>
      </c>
      <c r="H209" s="124">
        <v>873</v>
      </c>
      <c r="I209" s="124">
        <v>873</v>
      </c>
      <c r="J209" s="124">
        <v>464</v>
      </c>
      <c r="K209" s="124">
        <v>236</v>
      </c>
      <c r="L209"/>
      <c r="M209">
        <f t="shared" si="3"/>
        <v>873</v>
      </c>
      <c r="N209">
        <f t="shared" si="3"/>
        <v>873</v>
      </c>
    </row>
    <row r="210" spans="1:14" ht="14.4" x14ac:dyDescent="0.3">
      <c r="A210" s="98">
        <v>206</v>
      </c>
      <c r="B210" s="124">
        <v>4778</v>
      </c>
      <c r="C210" s="124">
        <v>4778</v>
      </c>
      <c r="D210" s="124" t="s">
        <v>211</v>
      </c>
      <c r="E210" s="124">
        <v>236.4</v>
      </c>
      <c r="F210" s="124">
        <v>303</v>
      </c>
      <c r="G210" s="124">
        <v>539</v>
      </c>
      <c r="H210" s="124">
        <v>4778</v>
      </c>
      <c r="I210" s="124">
        <v>4778</v>
      </c>
      <c r="J210" s="124">
        <v>235</v>
      </c>
      <c r="K210" s="124">
        <v>297</v>
      </c>
      <c r="L210"/>
      <c r="M210">
        <f t="shared" si="3"/>
        <v>4778</v>
      </c>
      <c r="N210">
        <f t="shared" si="3"/>
        <v>4778</v>
      </c>
    </row>
    <row r="211" spans="1:14" ht="14.4" x14ac:dyDescent="0.3">
      <c r="A211" s="98">
        <v>207</v>
      </c>
      <c r="B211" s="124">
        <v>4777</v>
      </c>
      <c r="C211" s="124">
        <v>4777</v>
      </c>
      <c r="D211" s="124" t="s">
        <v>212</v>
      </c>
      <c r="E211" s="124">
        <v>556.9</v>
      </c>
      <c r="F211" s="124">
        <v>202</v>
      </c>
      <c r="G211" s="124">
        <v>1029</v>
      </c>
      <c r="H211" s="124">
        <v>4777</v>
      </c>
      <c r="I211" s="124">
        <v>4777</v>
      </c>
      <c r="J211" s="124">
        <v>490.1</v>
      </c>
      <c r="K211" s="124">
        <v>230</v>
      </c>
      <c r="L211"/>
      <c r="M211">
        <f t="shared" si="3"/>
        <v>4777</v>
      </c>
      <c r="N211">
        <f t="shared" si="3"/>
        <v>4777</v>
      </c>
    </row>
    <row r="212" spans="1:14" ht="14.4" x14ac:dyDescent="0.3">
      <c r="A212" s="98">
        <v>208</v>
      </c>
      <c r="B212" s="124">
        <v>4776</v>
      </c>
      <c r="C212" s="124">
        <v>4776</v>
      </c>
      <c r="D212" s="124" t="s">
        <v>213</v>
      </c>
      <c r="E212" s="124">
        <v>488.5</v>
      </c>
      <c r="F212" s="124">
        <v>229</v>
      </c>
      <c r="G212" s="124">
        <v>1530</v>
      </c>
      <c r="H212" s="124">
        <v>4776</v>
      </c>
      <c r="I212" s="124">
        <v>4776</v>
      </c>
      <c r="J212" s="124">
        <v>590.6</v>
      </c>
      <c r="K212" s="124">
        <v>201</v>
      </c>
      <c r="L212"/>
      <c r="M212">
        <f t="shared" si="3"/>
        <v>4776</v>
      </c>
      <c r="N212">
        <f t="shared" si="3"/>
        <v>4776</v>
      </c>
    </row>
    <row r="213" spans="1:14" ht="14.4" x14ac:dyDescent="0.3">
      <c r="A213" s="98">
        <v>209</v>
      </c>
      <c r="B213" s="124">
        <v>4779</v>
      </c>
      <c r="C213" s="124">
        <v>4779</v>
      </c>
      <c r="D213" s="124" t="s">
        <v>214</v>
      </c>
      <c r="E213" s="124">
        <v>2093.1</v>
      </c>
      <c r="F213" s="124">
        <v>44</v>
      </c>
      <c r="G213" s="124">
        <v>1123</v>
      </c>
      <c r="H213" s="124">
        <v>4779</v>
      </c>
      <c r="I213" s="124">
        <v>4779</v>
      </c>
      <c r="J213" s="124">
        <v>2152.5</v>
      </c>
      <c r="K213" s="124">
        <v>46</v>
      </c>
      <c r="L213"/>
      <c r="M213">
        <f t="shared" si="3"/>
        <v>4779</v>
      </c>
      <c r="N213">
        <f t="shared" si="3"/>
        <v>4779</v>
      </c>
    </row>
    <row r="214" spans="1:14" ht="14.4" x14ac:dyDescent="0.3">
      <c r="A214" s="98">
        <v>210</v>
      </c>
      <c r="B214" s="124">
        <v>4784</v>
      </c>
      <c r="C214" s="124">
        <v>4784</v>
      </c>
      <c r="D214" s="124" t="s">
        <v>215</v>
      </c>
      <c r="E214" s="124">
        <v>3097.6</v>
      </c>
      <c r="F214" s="124">
        <v>32</v>
      </c>
      <c r="G214" s="124">
        <v>913</v>
      </c>
      <c r="H214" s="124">
        <v>4784</v>
      </c>
      <c r="I214" s="124">
        <v>4784</v>
      </c>
      <c r="J214" s="124">
        <v>3319.3</v>
      </c>
      <c r="K214" s="124">
        <v>30</v>
      </c>
      <c r="L214"/>
      <c r="M214">
        <f t="shared" si="3"/>
        <v>4784</v>
      </c>
      <c r="N214">
        <f t="shared" si="3"/>
        <v>4784</v>
      </c>
    </row>
    <row r="215" spans="1:14" ht="14.4" x14ac:dyDescent="0.3">
      <c r="A215" s="98">
        <v>211</v>
      </c>
      <c r="B215" s="124">
        <v>4785</v>
      </c>
      <c r="C215" s="124">
        <v>4785</v>
      </c>
      <c r="D215" s="124" t="s">
        <v>567</v>
      </c>
      <c r="E215" s="124">
        <v>453</v>
      </c>
      <c r="F215" s="124">
        <v>243</v>
      </c>
      <c r="G215" s="124">
        <v>751</v>
      </c>
      <c r="H215" s="124">
        <v>4785</v>
      </c>
      <c r="I215" s="124">
        <v>4785</v>
      </c>
      <c r="J215" s="124">
        <v>443.1</v>
      </c>
      <c r="K215" s="124">
        <v>247</v>
      </c>
      <c r="L215"/>
      <c r="M215">
        <f t="shared" si="3"/>
        <v>4785</v>
      </c>
      <c r="N215">
        <f t="shared" si="3"/>
        <v>4785</v>
      </c>
    </row>
    <row r="216" spans="1:14" ht="14.4" x14ac:dyDescent="0.3">
      <c r="A216" s="98">
        <v>212</v>
      </c>
      <c r="B216" s="124">
        <v>333</v>
      </c>
      <c r="C216" s="124">
        <v>333</v>
      </c>
      <c r="D216" s="124" t="s">
        <v>217</v>
      </c>
      <c r="E216" s="124">
        <v>402</v>
      </c>
      <c r="F216" s="124">
        <v>260</v>
      </c>
      <c r="G216" s="124">
        <v>532</v>
      </c>
      <c r="H216" s="124">
        <v>333</v>
      </c>
      <c r="I216" s="124">
        <v>333</v>
      </c>
      <c r="J216" s="124">
        <v>305</v>
      </c>
      <c r="K216" s="124">
        <v>284</v>
      </c>
      <c r="L216"/>
      <c r="M216">
        <f t="shared" si="3"/>
        <v>333</v>
      </c>
      <c r="N216">
        <f t="shared" si="3"/>
        <v>333</v>
      </c>
    </row>
    <row r="217" spans="1:14" ht="14.4" x14ac:dyDescent="0.3">
      <c r="A217" s="98">
        <v>213</v>
      </c>
      <c r="B217" s="124">
        <v>4773</v>
      </c>
      <c r="C217" s="124">
        <v>4773</v>
      </c>
      <c r="D217" s="124" t="s">
        <v>219</v>
      </c>
      <c r="E217" s="124">
        <v>527</v>
      </c>
      <c r="F217" s="124">
        <v>213</v>
      </c>
      <c r="G217" s="124">
        <v>923</v>
      </c>
      <c r="H217" s="124">
        <v>4773</v>
      </c>
      <c r="I217" s="124">
        <v>4773</v>
      </c>
      <c r="J217" s="124">
        <v>827</v>
      </c>
      <c r="K217" s="124">
        <v>141</v>
      </c>
      <c r="L217"/>
      <c r="M217">
        <f t="shared" si="3"/>
        <v>4773</v>
      </c>
      <c r="N217">
        <f t="shared" si="3"/>
        <v>4773</v>
      </c>
    </row>
    <row r="218" spans="1:14" ht="14.4" x14ac:dyDescent="0.3">
      <c r="A218" s="98">
        <v>214</v>
      </c>
      <c r="B218" s="124">
        <v>4788</v>
      </c>
      <c r="C218" s="124">
        <v>4788</v>
      </c>
      <c r="D218" s="124" t="s">
        <v>221</v>
      </c>
      <c r="E218" s="124">
        <v>511</v>
      </c>
      <c r="F218" s="124">
        <v>220</v>
      </c>
      <c r="G218" s="124">
        <v>747</v>
      </c>
      <c r="H218" s="124">
        <v>4788</v>
      </c>
      <c r="I218" s="124">
        <v>4788</v>
      </c>
      <c r="J218" s="124">
        <v>508</v>
      </c>
      <c r="K218" s="124">
        <v>224</v>
      </c>
      <c r="L218"/>
      <c r="M218">
        <f t="shared" si="3"/>
        <v>4788</v>
      </c>
      <c r="N218">
        <f t="shared" si="3"/>
        <v>4788</v>
      </c>
    </row>
    <row r="219" spans="1:14" ht="14.4" x14ac:dyDescent="0.3">
      <c r="A219" s="98">
        <v>215</v>
      </c>
      <c r="B219" s="124">
        <v>4797</v>
      </c>
      <c r="C219" s="124">
        <v>4797</v>
      </c>
      <c r="D219" s="124" t="s">
        <v>222</v>
      </c>
      <c r="E219" s="124">
        <v>3425.3</v>
      </c>
      <c r="F219" s="124">
        <v>29</v>
      </c>
      <c r="G219" s="124">
        <v>1118</v>
      </c>
      <c r="H219" s="124">
        <v>4797</v>
      </c>
      <c r="I219" s="124">
        <v>4797</v>
      </c>
      <c r="J219" s="124">
        <v>3438.1</v>
      </c>
      <c r="K219" s="124">
        <v>28</v>
      </c>
      <c r="L219"/>
      <c r="M219">
        <f t="shared" si="3"/>
        <v>4797</v>
      </c>
      <c r="N219">
        <f t="shared" si="3"/>
        <v>4797</v>
      </c>
    </row>
    <row r="220" spans="1:14" ht="14.4" x14ac:dyDescent="0.3">
      <c r="A220" s="98">
        <v>216</v>
      </c>
      <c r="B220" s="124">
        <v>4860</v>
      </c>
      <c r="C220" s="124">
        <v>4860</v>
      </c>
      <c r="D220" s="124" t="s">
        <v>599</v>
      </c>
      <c r="E220" s="124">
        <v>925.2</v>
      </c>
      <c r="F220" s="124">
        <v>124</v>
      </c>
      <c r="G220" s="124">
        <v>1217</v>
      </c>
      <c r="H220" s="124">
        <v>4860</v>
      </c>
      <c r="I220" s="124">
        <v>4860</v>
      </c>
      <c r="J220" s="124">
        <v>922.1</v>
      </c>
      <c r="K220" s="124">
        <v>132</v>
      </c>
      <c r="L220"/>
      <c r="M220">
        <f t="shared" si="3"/>
        <v>4860</v>
      </c>
      <c r="N220">
        <f t="shared" si="3"/>
        <v>4860</v>
      </c>
    </row>
    <row r="221" spans="1:14" ht="14.4" x14ac:dyDescent="0.3">
      <c r="A221" s="98">
        <v>217</v>
      </c>
      <c r="B221" s="124">
        <v>4869</v>
      </c>
      <c r="C221" s="124">
        <v>4869</v>
      </c>
      <c r="D221" s="124" t="s">
        <v>224</v>
      </c>
      <c r="E221" s="124">
        <v>1326</v>
      </c>
      <c r="F221" s="124">
        <v>82</v>
      </c>
      <c r="G221" s="124">
        <v>114</v>
      </c>
      <c r="H221" s="124">
        <v>4869</v>
      </c>
      <c r="I221" s="124">
        <v>4869</v>
      </c>
      <c r="J221" s="124">
        <v>1241.8</v>
      </c>
      <c r="K221" s="124">
        <v>90</v>
      </c>
      <c r="L221"/>
      <c r="M221">
        <f t="shared" si="3"/>
        <v>4869</v>
      </c>
      <c r="N221">
        <f t="shared" si="3"/>
        <v>4869</v>
      </c>
    </row>
    <row r="222" spans="1:14" ht="14.4" x14ac:dyDescent="0.3">
      <c r="A222" s="98">
        <v>218</v>
      </c>
      <c r="B222" s="124">
        <v>4878</v>
      </c>
      <c r="C222" s="124">
        <v>4878</v>
      </c>
      <c r="D222" s="124" t="s">
        <v>225</v>
      </c>
      <c r="E222" s="124">
        <v>589.79999999999995</v>
      </c>
      <c r="F222" s="124">
        <v>188</v>
      </c>
      <c r="G222" s="124">
        <v>1144</v>
      </c>
      <c r="H222" s="124">
        <v>4878</v>
      </c>
      <c r="I222" s="124">
        <v>4878</v>
      </c>
      <c r="J222" s="124">
        <v>707.9</v>
      </c>
      <c r="K222" s="124">
        <v>168</v>
      </c>
      <c r="L222"/>
      <c r="M222">
        <f t="shared" si="3"/>
        <v>4878</v>
      </c>
      <c r="N222">
        <f t="shared" si="3"/>
        <v>4878</v>
      </c>
    </row>
    <row r="223" spans="1:14" ht="14.4" x14ac:dyDescent="0.3">
      <c r="A223" s="98">
        <v>219</v>
      </c>
      <c r="B223" s="124">
        <v>4890</v>
      </c>
      <c r="C223" s="124">
        <v>4890</v>
      </c>
      <c r="D223" s="124" t="s">
        <v>226</v>
      </c>
      <c r="E223" s="124">
        <v>1065.8</v>
      </c>
      <c r="F223" s="124">
        <v>105</v>
      </c>
      <c r="G223" s="124">
        <v>520</v>
      </c>
      <c r="H223" s="124">
        <v>4890</v>
      </c>
      <c r="I223" s="124">
        <v>4890</v>
      </c>
      <c r="J223" s="124">
        <v>1168.7</v>
      </c>
      <c r="K223" s="124">
        <v>100</v>
      </c>
      <c r="L223"/>
      <c r="M223">
        <f t="shared" si="3"/>
        <v>4890</v>
      </c>
      <c r="N223">
        <f t="shared" si="3"/>
        <v>4890</v>
      </c>
    </row>
    <row r="224" spans="1:14" ht="14.4" x14ac:dyDescent="0.3">
      <c r="A224" s="98">
        <v>220</v>
      </c>
      <c r="B224" s="124">
        <v>4905</v>
      </c>
      <c r="C224" s="124">
        <v>4905</v>
      </c>
      <c r="D224" s="124" t="s">
        <v>568</v>
      </c>
      <c r="E224" s="124">
        <v>215.5</v>
      </c>
      <c r="F224" s="124">
        <v>308</v>
      </c>
      <c r="G224" s="124">
        <v>1039</v>
      </c>
      <c r="H224" s="124">
        <v>4905</v>
      </c>
      <c r="I224" s="124">
        <v>4905</v>
      </c>
      <c r="J224" s="124">
        <v>81</v>
      </c>
      <c r="K224" s="124">
        <v>322</v>
      </c>
      <c r="L224"/>
      <c r="M224">
        <f t="shared" si="3"/>
        <v>4905</v>
      </c>
      <c r="N224">
        <f t="shared" si="3"/>
        <v>4905</v>
      </c>
    </row>
    <row r="225" spans="1:14" ht="14.4" x14ac:dyDescent="0.3">
      <c r="A225" s="98">
        <v>221</v>
      </c>
      <c r="B225" s="124">
        <v>4978</v>
      </c>
      <c r="C225" s="124">
        <v>4978</v>
      </c>
      <c r="D225" s="124" t="s">
        <v>228</v>
      </c>
      <c r="E225" s="124">
        <v>178.1</v>
      </c>
      <c r="F225" s="124">
        <v>320</v>
      </c>
      <c r="G225" s="124">
        <v>1349</v>
      </c>
      <c r="H225" s="124">
        <v>4978</v>
      </c>
      <c r="I225" s="124">
        <v>4978</v>
      </c>
      <c r="J225" s="124">
        <v>134</v>
      </c>
      <c r="K225" s="124">
        <v>311</v>
      </c>
      <c r="L225"/>
      <c r="M225">
        <f t="shared" si="3"/>
        <v>4978</v>
      </c>
      <c r="N225">
        <f t="shared" si="3"/>
        <v>4978</v>
      </c>
    </row>
    <row r="226" spans="1:14" ht="14.4" x14ac:dyDescent="0.3">
      <c r="A226" s="98">
        <v>222</v>
      </c>
      <c r="B226" s="124">
        <v>4995</v>
      </c>
      <c r="C226" s="124">
        <v>4995</v>
      </c>
      <c r="D226" s="124" t="s">
        <v>229</v>
      </c>
      <c r="E226" s="124">
        <v>892.7</v>
      </c>
      <c r="F226" s="124">
        <v>127</v>
      </c>
      <c r="G226" s="124">
        <v>723</v>
      </c>
      <c r="H226" s="124">
        <v>4995</v>
      </c>
      <c r="I226" s="124">
        <v>4995</v>
      </c>
      <c r="J226" s="124">
        <v>934.7</v>
      </c>
      <c r="K226" s="124">
        <v>130</v>
      </c>
      <c r="L226"/>
      <c r="M226">
        <f t="shared" si="3"/>
        <v>4995</v>
      </c>
      <c r="N226">
        <f t="shared" si="3"/>
        <v>4995</v>
      </c>
    </row>
    <row r="227" spans="1:14" ht="14.4" x14ac:dyDescent="0.3">
      <c r="A227" s="98">
        <v>223</v>
      </c>
      <c r="B227" s="124">
        <v>5013</v>
      </c>
      <c r="C227" s="124">
        <v>5013</v>
      </c>
      <c r="D227" s="124" t="s">
        <v>230</v>
      </c>
      <c r="E227" s="124">
        <v>2254.6</v>
      </c>
      <c r="F227" s="124">
        <v>38</v>
      </c>
      <c r="G227" s="124">
        <v>1510</v>
      </c>
      <c r="H227" s="124">
        <v>5013</v>
      </c>
      <c r="I227" s="124">
        <v>5013</v>
      </c>
      <c r="J227" s="124">
        <v>2037.1</v>
      </c>
      <c r="K227" s="124">
        <v>47</v>
      </c>
      <c r="L227"/>
      <c r="M227">
        <f t="shared" si="3"/>
        <v>5013</v>
      </c>
      <c r="N227">
        <f t="shared" si="3"/>
        <v>5013</v>
      </c>
    </row>
    <row r="228" spans="1:14" ht="14.4" x14ac:dyDescent="0.3">
      <c r="A228" s="98">
        <v>224</v>
      </c>
      <c r="B228" s="124">
        <v>5049</v>
      </c>
      <c r="C228" s="124">
        <v>5049</v>
      </c>
      <c r="D228" s="124" t="s">
        <v>231</v>
      </c>
      <c r="E228" s="124">
        <v>5067.1000000000004</v>
      </c>
      <c r="F228" s="124">
        <v>19</v>
      </c>
      <c r="G228" s="124">
        <v>1551</v>
      </c>
      <c r="H228" s="124">
        <v>5049</v>
      </c>
      <c r="I228" s="124">
        <v>5049</v>
      </c>
      <c r="J228" s="124">
        <v>4604.3999999999996</v>
      </c>
      <c r="K228" s="124">
        <v>19</v>
      </c>
      <c r="L228"/>
      <c r="M228">
        <f t="shared" si="3"/>
        <v>5049</v>
      </c>
      <c r="N228">
        <f t="shared" si="3"/>
        <v>5049</v>
      </c>
    </row>
    <row r="229" spans="1:14" ht="14.4" x14ac:dyDescent="0.3">
      <c r="A229" s="98">
        <v>225</v>
      </c>
      <c r="B229" s="124">
        <v>5121</v>
      </c>
      <c r="C229" s="124">
        <v>5121</v>
      </c>
      <c r="D229" s="124" t="s">
        <v>233</v>
      </c>
      <c r="E229" s="124">
        <v>642.9</v>
      </c>
      <c r="F229" s="124">
        <v>174</v>
      </c>
      <c r="G229" s="124">
        <v>1143</v>
      </c>
      <c r="H229" s="124">
        <v>5121</v>
      </c>
      <c r="I229" s="124">
        <v>5121</v>
      </c>
      <c r="J229" s="124">
        <v>649.9</v>
      </c>
      <c r="K229" s="124">
        <v>186</v>
      </c>
      <c r="L229"/>
      <c r="M229">
        <f t="shared" si="3"/>
        <v>5121</v>
      </c>
      <c r="N229">
        <f t="shared" si="3"/>
        <v>5121</v>
      </c>
    </row>
    <row r="230" spans="1:14" ht="14.4" x14ac:dyDescent="0.3">
      <c r="A230" s="98">
        <v>226</v>
      </c>
      <c r="B230" s="124">
        <v>5139</v>
      </c>
      <c r="C230" s="124">
        <v>5139</v>
      </c>
      <c r="D230" s="124" t="s">
        <v>234</v>
      </c>
      <c r="E230" s="124">
        <v>186.7</v>
      </c>
      <c r="F230" s="124">
        <v>316</v>
      </c>
      <c r="G230" s="124">
        <v>542</v>
      </c>
      <c r="H230" s="124">
        <v>5139</v>
      </c>
      <c r="I230" s="124">
        <v>5139</v>
      </c>
      <c r="J230" s="124">
        <v>177</v>
      </c>
      <c r="K230" s="124">
        <v>303</v>
      </c>
      <c r="L230"/>
      <c r="M230">
        <f t="shared" si="3"/>
        <v>5139</v>
      </c>
      <c r="N230">
        <f t="shared" si="3"/>
        <v>5139</v>
      </c>
    </row>
    <row r="231" spans="1:14" ht="14.4" x14ac:dyDescent="0.3">
      <c r="A231" s="98">
        <v>227</v>
      </c>
      <c r="B231" s="124">
        <v>5319</v>
      </c>
      <c r="C231" s="124">
        <v>5160</v>
      </c>
      <c r="D231" s="124" t="s">
        <v>232</v>
      </c>
      <c r="E231" s="124">
        <v>1032.0999999999999</v>
      </c>
      <c r="F231" s="124">
        <v>111</v>
      </c>
      <c r="G231" s="124">
        <v>1135</v>
      </c>
      <c r="H231" s="124">
        <v>5319</v>
      </c>
      <c r="I231" s="124">
        <v>5160</v>
      </c>
      <c r="J231" s="124">
        <v>1072.9000000000001</v>
      </c>
      <c r="K231" s="124">
        <v>110</v>
      </c>
      <c r="L231"/>
      <c r="M231">
        <f t="shared" si="3"/>
        <v>5319</v>
      </c>
      <c r="N231">
        <f t="shared" si="3"/>
        <v>5160</v>
      </c>
    </row>
    <row r="232" spans="1:14" ht="14.4" x14ac:dyDescent="0.3">
      <c r="A232" s="98">
        <v>228</v>
      </c>
      <c r="B232" s="124">
        <v>5163</v>
      </c>
      <c r="C232" s="124">
        <v>5163</v>
      </c>
      <c r="D232" s="124" t="s">
        <v>235</v>
      </c>
      <c r="E232" s="124">
        <v>549.1</v>
      </c>
      <c r="F232" s="124">
        <v>206</v>
      </c>
      <c r="G232" s="124">
        <v>1526</v>
      </c>
      <c r="H232" s="124">
        <v>5163</v>
      </c>
      <c r="I232" s="124">
        <v>5163</v>
      </c>
      <c r="J232" s="124">
        <v>603.20000000000005</v>
      </c>
      <c r="K232" s="124">
        <v>195</v>
      </c>
      <c r="L232"/>
      <c r="M232">
        <f t="shared" si="3"/>
        <v>5163</v>
      </c>
      <c r="N232">
        <f t="shared" si="3"/>
        <v>5163</v>
      </c>
    </row>
    <row r="233" spans="1:14" ht="14.4" x14ac:dyDescent="0.3">
      <c r="A233" s="98">
        <v>230</v>
      </c>
      <c r="B233" s="124">
        <v>5166</v>
      </c>
      <c r="C233" s="124">
        <v>5166</v>
      </c>
      <c r="D233" s="124" t="s">
        <v>236</v>
      </c>
      <c r="E233" s="124">
        <v>2179.6999999999998</v>
      </c>
      <c r="F233" s="124">
        <v>41</v>
      </c>
      <c r="G233" s="124">
        <v>1121</v>
      </c>
      <c r="H233" s="124">
        <v>5166</v>
      </c>
      <c r="I233" s="124">
        <v>5166</v>
      </c>
      <c r="J233" s="124">
        <v>2388.5</v>
      </c>
      <c r="K233" s="124">
        <v>39</v>
      </c>
      <c r="L233"/>
      <c r="M233">
        <f t="shared" si="3"/>
        <v>5166</v>
      </c>
      <c r="N233">
        <f t="shared" si="3"/>
        <v>5166</v>
      </c>
    </row>
    <row r="234" spans="1:14" ht="14.4" x14ac:dyDescent="0.3">
      <c r="A234" s="98">
        <v>231</v>
      </c>
      <c r="B234" s="124">
        <v>5184</v>
      </c>
      <c r="C234" s="124">
        <v>5184</v>
      </c>
      <c r="D234" s="124" t="s">
        <v>237</v>
      </c>
      <c r="E234" s="124">
        <v>1854.1</v>
      </c>
      <c r="F234" s="124">
        <v>50</v>
      </c>
      <c r="G234" s="124">
        <v>1126</v>
      </c>
      <c r="H234" s="124">
        <v>5184</v>
      </c>
      <c r="I234" s="124">
        <v>5184</v>
      </c>
      <c r="J234" s="124">
        <v>1728.4</v>
      </c>
      <c r="K234" s="124">
        <v>53</v>
      </c>
      <c r="L234"/>
      <c r="M234">
        <f t="shared" si="3"/>
        <v>5184</v>
      </c>
      <c r="N234">
        <f t="shared" si="3"/>
        <v>5184</v>
      </c>
    </row>
    <row r="235" spans="1:14" ht="14.4" x14ac:dyDescent="0.3">
      <c r="A235" s="98">
        <v>229</v>
      </c>
      <c r="B235" s="124">
        <v>5250</v>
      </c>
      <c r="C235" s="124">
        <v>5250</v>
      </c>
      <c r="D235" s="124" t="s">
        <v>238</v>
      </c>
      <c r="E235" s="124">
        <v>5556.8</v>
      </c>
      <c r="F235" s="124">
        <v>15</v>
      </c>
      <c r="G235" s="124">
        <v>962</v>
      </c>
      <c r="H235" s="124">
        <v>5250</v>
      </c>
      <c r="I235" s="124">
        <v>5250</v>
      </c>
      <c r="J235" s="124">
        <v>5559.2</v>
      </c>
      <c r="K235" s="124">
        <v>16</v>
      </c>
      <c r="L235"/>
      <c r="M235">
        <f t="shared" si="3"/>
        <v>5250</v>
      </c>
      <c r="N235">
        <f t="shared" si="3"/>
        <v>5250</v>
      </c>
    </row>
    <row r="236" spans="1:14" ht="14.4" x14ac:dyDescent="0.3">
      <c r="A236" s="98">
        <v>232</v>
      </c>
      <c r="B236" s="124">
        <v>5256</v>
      </c>
      <c r="C236" s="124">
        <v>5256</v>
      </c>
      <c r="D236" s="124" t="s">
        <v>239</v>
      </c>
      <c r="E236" s="124">
        <v>711.8</v>
      </c>
      <c r="F236" s="124">
        <v>158</v>
      </c>
      <c r="G236" s="124">
        <v>1140</v>
      </c>
      <c r="H236" s="124">
        <v>5256</v>
      </c>
      <c r="I236" s="124">
        <v>5256</v>
      </c>
      <c r="J236" s="124">
        <v>748.1</v>
      </c>
      <c r="K236" s="124">
        <v>158</v>
      </c>
      <c r="L236"/>
      <c r="M236">
        <f t="shared" si="3"/>
        <v>5256</v>
      </c>
      <c r="N236">
        <f t="shared" si="3"/>
        <v>5256</v>
      </c>
    </row>
    <row r="237" spans="1:14" ht="14.4" x14ac:dyDescent="0.3">
      <c r="A237" s="98">
        <v>233</v>
      </c>
      <c r="B237" s="124">
        <v>5283</v>
      </c>
      <c r="C237" s="124">
        <v>5283</v>
      </c>
      <c r="D237" s="124" t="s">
        <v>240</v>
      </c>
      <c r="E237" s="124">
        <v>669.8</v>
      </c>
      <c r="F237" s="124">
        <v>167</v>
      </c>
      <c r="G237" s="124">
        <v>526</v>
      </c>
      <c r="H237" s="124">
        <v>5283</v>
      </c>
      <c r="I237" s="124">
        <v>5283</v>
      </c>
      <c r="J237" s="124">
        <v>709.5</v>
      </c>
      <c r="K237" s="124">
        <v>167</v>
      </c>
      <c r="L237"/>
      <c r="M237">
        <f t="shared" si="3"/>
        <v>5283</v>
      </c>
      <c r="N237">
        <f t="shared" si="3"/>
        <v>5283</v>
      </c>
    </row>
    <row r="238" spans="1:14" ht="14.4" x14ac:dyDescent="0.3">
      <c r="A238" s="98">
        <v>234</v>
      </c>
      <c r="B238" s="124">
        <v>5310</v>
      </c>
      <c r="C238" s="124">
        <v>5310</v>
      </c>
      <c r="D238" s="124" t="s">
        <v>241</v>
      </c>
      <c r="E238" s="124">
        <v>693.1</v>
      </c>
      <c r="F238" s="124">
        <v>160</v>
      </c>
      <c r="G238" s="124">
        <v>120</v>
      </c>
      <c r="H238" s="124">
        <v>5310</v>
      </c>
      <c r="I238" s="124">
        <v>5310</v>
      </c>
      <c r="J238" s="124">
        <v>678.6</v>
      </c>
      <c r="K238" s="124">
        <v>174</v>
      </c>
      <c r="L238"/>
      <c r="M238">
        <f t="shared" si="3"/>
        <v>5310</v>
      </c>
      <c r="N238">
        <f t="shared" si="3"/>
        <v>5310</v>
      </c>
    </row>
    <row r="239" spans="1:14" ht="14.4" x14ac:dyDescent="0.3">
      <c r="A239" s="98">
        <v>235</v>
      </c>
      <c r="B239" s="124">
        <v>5463</v>
      </c>
      <c r="C239" s="124">
        <v>5463</v>
      </c>
      <c r="D239" s="124" t="s">
        <v>243</v>
      </c>
      <c r="E239" s="124">
        <v>1034.9000000000001</v>
      </c>
      <c r="F239" s="124">
        <v>110</v>
      </c>
      <c r="G239" s="124">
        <v>1316</v>
      </c>
      <c r="H239" s="124">
        <v>5463</v>
      </c>
      <c r="I239" s="124">
        <v>5463</v>
      </c>
      <c r="J239" s="124">
        <v>975.9</v>
      </c>
      <c r="K239" s="124">
        <v>120</v>
      </c>
      <c r="L239"/>
      <c r="M239">
        <f t="shared" si="3"/>
        <v>5463</v>
      </c>
      <c r="N239">
        <f t="shared" si="3"/>
        <v>5463</v>
      </c>
    </row>
    <row r="240" spans="1:14" ht="14.4" x14ac:dyDescent="0.3">
      <c r="A240" s="98">
        <v>236</v>
      </c>
      <c r="B240" s="124">
        <v>5486</v>
      </c>
      <c r="C240" s="124">
        <v>5486</v>
      </c>
      <c r="D240" s="124" t="s">
        <v>244</v>
      </c>
      <c r="E240" s="124">
        <v>334</v>
      </c>
      <c r="F240" s="124">
        <v>279</v>
      </c>
      <c r="G240" s="124">
        <v>1237</v>
      </c>
      <c r="H240" s="124">
        <v>5486</v>
      </c>
      <c r="I240" s="124">
        <v>5486</v>
      </c>
      <c r="J240" s="124">
        <v>299.8</v>
      </c>
      <c r="K240" s="124">
        <v>285</v>
      </c>
      <c r="L240"/>
      <c r="M240">
        <f t="shared" si="3"/>
        <v>5486</v>
      </c>
      <c r="N240">
        <f t="shared" si="3"/>
        <v>5486</v>
      </c>
    </row>
    <row r="241" spans="1:14" ht="14.4" x14ac:dyDescent="0.3">
      <c r="A241" s="98">
        <v>237</v>
      </c>
      <c r="B241" s="124">
        <v>5508</v>
      </c>
      <c r="C241" s="124">
        <v>5508</v>
      </c>
      <c r="D241" s="124" t="s">
        <v>245</v>
      </c>
      <c r="E241" s="124">
        <v>331.5</v>
      </c>
      <c r="F241" s="124">
        <v>280</v>
      </c>
      <c r="G241" s="124">
        <v>128</v>
      </c>
      <c r="H241" s="124">
        <v>5508</v>
      </c>
      <c r="I241" s="124">
        <v>5508</v>
      </c>
      <c r="J241" s="124">
        <v>378.5</v>
      </c>
      <c r="K241" s="124">
        <v>265</v>
      </c>
      <c r="L241"/>
      <c r="M241">
        <f t="shared" si="3"/>
        <v>5508</v>
      </c>
      <c r="N241">
        <f t="shared" si="3"/>
        <v>5508</v>
      </c>
    </row>
    <row r="242" spans="1:14" ht="14.4" x14ac:dyDescent="0.3">
      <c r="A242" s="98">
        <v>238</v>
      </c>
      <c r="B242" s="124">
        <v>1975</v>
      </c>
      <c r="C242" s="124">
        <v>1975</v>
      </c>
      <c r="D242" s="124" t="s">
        <v>246</v>
      </c>
      <c r="E242" s="124">
        <v>372.4</v>
      </c>
      <c r="F242" s="124">
        <v>270</v>
      </c>
      <c r="G242" s="124">
        <v>1236</v>
      </c>
      <c r="H242" s="124">
        <v>1975</v>
      </c>
      <c r="I242" s="124">
        <v>1975</v>
      </c>
      <c r="J242" s="124">
        <v>322.10000000000002</v>
      </c>
      <c r="K242" s="124">
        <v>279</v>
      </c>
      <c r="L242"/>
      <c r="M242">
        <f t="shared" si="3"/>
        <v>1975</v>
      </c>
      <c r="N242">
        <f t="shared" si="3"/>
        <v>1975</v>
      </c>
    </row>
    <row r="243" spans="1:14" ht="14.4" x14ac:dyDescent="0.3">
      <c r="A243" s="98">
        <v>239</v>
      </c>
      <c r="B243" s="124">
        <v>4824</v>
      </c>
      <c r="C243" s="124">
        <v>5510</v>
      </c>
      <c r="D243" s="124" t="s">
        <v>247</v>
      </c>
      <c r="E243" s="124">
        <v>716.2</v>
      </c>
      <c r="F243" s="124">
        <v>156</v>
      </c>
      <c r="G243" s="124">
        <v>1321</v>
      </c>
      <c r="H243" s="124">
        <v>4824</v>
      </c>
      <c r="I243" s="124">
        <v>5510</v>
      </c>
      <c r="J243" s="124">
        <v>650.20000000000005</v>
      </c>
      <c r="K243" s="124">
        <v>185</v>
      </c>
      <c r="L243"/>
      <c r="M243">
        <f t="shared" si="3"/>
        <v>4824</v>
      </c>
      <c r="N243">
        <f t="shared" si="3"/>
        <v>5510</v>
      </c>
    </row>
    <row r="244" spans="1:14" ht="14.4" x14ac:dyDescent="0.3">
      <c r="A244" s="98">
        <v>240</v>
      </c>
      <c r="B244" s="124">
        <v>5607</v>
      </c>
      <c r="C244" s="124">
        <v>5607</v>
      </c>
      <c r="D244" s="124" t="s">
        <v>248</v>
      </c>
      <c r="E244" s="124">
        <v>851.2</v>
      </c>
      <c r="F244" s="124">
        <v>134</v>
      </c>
      <c r="G244" s="124">
        <v>1218</v>
      </c>
      <c r="H244" s="124">
        <v>5607</v>
      </c>
      <c r="I244" s="124">
        <v>5607</v>
      </c>
      <c r="J244" s="124">
        <v>899.2</v>
      </c>
      <c r="K244" s="124">
        <v>138</v>
      </c>
      <c r="L244"/>
      <c r="M244">
        <f t="shared" si="3"/>
        <v>5607</v>
      </c>
      <c r="N244">
        <f t="shared" si="3"/>
        <v>5607</v>
      </c>
    </row>
    <row r="245" spans="1:14" ht="14.4" x14ac:dyDescent="0.3">
      <c r="A245" s="98">
        <v>241</v>
      </c>
      <c r="B245" s="124">
        <v>5643</v>
      </c>
      <c r="C245" s="124">
        <v>5643</v>
      </c>
      <c r="D245" s="124" t="s">
        <v>249</v>
      </c>
      <c r="E245" s="124">
        <v>1004.2</v>
      </c>
      <c r="F245" s="124">
        <v>113</v>
      </c>
      <c r="G245" s="124">
        <v>1136</v>
      </c>
      <c r="H245" s="124">
        <v>5643</v>
      </c>
      <c r="I245" s="124">
        <v>5643</v>
      </c>
      <c r="J245" s="124">
        <v>1096.8</v>
      </c>
      <c r="K245" s="124">
        <v>107</v>
      </c>
      <c r="L245"/>
      <c r="M245">
        <f t="shared" si="3"/>
        <v>5643</v>
      </c>
      <c r="N245">
        <f t="shared" si="3"/>
        <v>5643</v>
      </c>
    </row>
    <row r="246" spans="1:14" ht="14.4" x14ac:dyDescent="0.3">
      <c r="A246" s="98">
        <v>242</v>
      </c>
      <c r="B246" s="124">
        <v>5697</v>
      </c>
      <c r="C246" s="124">
        <v>5697</v>
      </c>
      <c r="D246" s="124" t="s">
        <v>577</v>
      </c>
      <c r="E246" s="124">
        <v>426</v>
      </c>
      <c r="F246" s="124">
        <v>255</v>
      </c>
      <c r="G246" s="124">
        <v>753</v>
      </c>
      <c r="H246" s="124">
        <v>5697</v>
      </c>
      <c r="I246" s="124">
        <v>5697</v>
      </c>
      <c r="J246" s="124">
        <v>386</v>
      </c>
      <c r="K246" s="124">
        <v>262</v>
      </c>
      <c r="L246"/>
      <c r="M246">
        <f t="shared" si="3"/>
        <v>5697</v>
      </c>
      <c r="N246">
        <f t="shared" si="3"/>
        <v>5697</v>
      </c>
    </row>
    <row r="247" spans="1:14" ht="14.4" x14ac:dyDescent="0.3">
      <c r="A247" s="98">
        <v>243</v>
      </c>
      <c r="B247" s="124">
        <v>5724</v>
      </c>
      <c r="C247" s="124">
        <v>5724</v>
      </c>
      <c r="D247" s="124" t="s">
        <v>251</v>
      </c>
      <c r="E247" s="124">
        <v>193</v>
      </c>
      <c r="F247" s="124">
        <v>315</v>
      </c>
      <c r="G247" s="124">
        <v>541</v>
      </c>
      <c r="H247" s="124">
        <v>5724</v>
      </c>
      <c r="I247" s="124">
        <v>5724</v>
      </c>
      <c r="J247" s="124">
        <v>150</v>
      </c>
      <c r="K247" s="124">
        <v>308</v>
      </c>
      <c r="L247"/>
      <c r="M247">
        <f t="shared" si="3"/>
        <v>5724</v>
      </c>
      <c r="N247">
        <f t="shared" si="3"/>
        <v>5724</v>
      </c>
    </row>
    <row r="248" spans="1:14" ht="14.4" x14ac:dyDescent="0.3">
      <c r="A248" s="98">
        <v>244</v>
      </c>
      <c r="B248" s="124">
        <v>5805</v>
      </c>
      <c r="C248" s="124">
        <v>5805</v>
      </c>
      <c r="D248" s="124" t="s">
        <v>252</v>
      </c>
      <c r="E248" s="124">
        <v>1067</v>
      </c>
      <c r="F248" s="124">
        <v>104</v>
      </c>
      <c r="G248" s="124">
        <v>1133</v>
      </c>
      <c r="H248" s="124">
        <v>5805</v>
      </c>
      <c r="I248" s="124">
        <v>5805</v>
      </c>
      <c r="J248" s="124">
        <v>1270.2</v>
      </c>
      <c r="K248" s="124">
        <v>89</v>
      </c>
      <c r="L248"/>
      <c r="M248">
        <f t="shared" si="3"/>
        <v>5805</v>
      </c>
      <c r="N248">
        <f t="shared" si="3"/>
        <v>5805</v>
      </c>
    </row>
    <row r="249" spans="1:14" ht="14.4" x14ac:dyDescent="0.3">
      <c r="A249" s="98">
        <v>245</v>
      </c>
      <c r="B249" s="124">
        <v>5823</v>
      </c>
      <c r="C249" s="124">
        <v>5823</v>
      </c>
      <c r="D249" s="124" t="s">
        <v>253</v>
      </c>
      <c r="E249" s="124">
        <v>356</v>
      </c>
      <c r="F249" s="124">
        <v>275</v>
      </c>
      <c r="G249" s="124">
        <v>534</v>
      </c>
      <c r="H249" s="124">
        <v>5823</v>
      </c>
      <c r="I249" s="124">
        <v>5823</v>
      </c>
      <c r="J249" s="124">
        <v>309</v>
      </c>
      <c r="K249" s="124">
        <v>282</v>
      </c>
      <c r="L249"/>
      <c r="M249">
        <f t="shared" si="3"/>
        <v>5823</v>
      </c>
      <c r="N249">
        <f t="shared" si="3"/>
        <v>5823</v>
      </c>
    </row>
    <row r="250" spans="1:14" ht="14.4" x14ac:dyDescent="0.3">
      <c r="A250" s="98">
        <v>246</v>
      </c>
      <c r="B250" s="124">
        <v>5832</v>
      </c>
      <c r="C250" s="124">
        <v>5832</v>
      </c>
      <c r="D250" s="124" t="s">
        <v>254</v>
      </c>
      <c r="E250" s="124">
        <v>216</v>
      </c>
      <c r="F250" s="124">
        <v>307</v>
      </c>
      <c r="G250" s="124">
        <v>1240</v>
      </c>
      <c r="H250" s="124">
        <v>5832</v>
      </c>
      <c r="I250" s="124">
        <v>5832</v>
      </c>
      <c r="J250" s="124">
        <v>126</v>
      </c>
      <c r="K250" s="124">
        <v>313</v>
      </c>
      <c r="L250"/>
      <c r="M250">
        <f t="shared" si="3"/>
        <v>5832</v>
      </c>
      <c r="N250">
        <f t="shared" si="3"/>
        <v>5832</v>
      </c>
    </row>
    <row r="251" spans="1:14" ht="14.4" x14ac:dyDescent="0.3">
      <c r="A251" s="98">
        <v>247</v>
      </c>
      <c r="B251" s="124">
        <v>5877</v>
      </c>
      <c r="C251" s="124">
        <v>5877</v>
      </c>
      <c r="D251" s="124" t="s">
        <v>255</v>
      </c>
      <c r="E251" s="124">
        <v>1423.6</v>
      </c>
      <c r="F251" s="124">
        <v>74</v>
      </c>
      <c r="G251" s="124">
        <v>1213</v>
      </c>
      <c r="H251" s="124">
        <v>5877</v>
      </c>
      <c r="I251" s="124">
        <v>5877</v>
      </c>
      <c r="J251" s="124">
        <v>1647</v>
      </c>
      <c r="K251" s="124">
        <v>57</v>
      </c>
      <c r="L251"/>
      <c r="M251">
        <f t="shared" si="3"/>
        <v>5877</v>
      </c>
      <c r="N251">
        <f t="shared" si="3"/>
        <v>5877</v>
      </c>
    </row>
    <row r="252" spans="1:14" ht="14.4" x14ac:dyDescent="0.3">
      <c r="A252" s="98">
        <v>248</v>
      </c>
      <c r="B252" s="124">
        <v>5895</v>
      </c>
      <c r="C252" s="124">
        <v>5895</v>
      </c>
      <c r="D252" s="124" t="s">
        <v>256</v>
      </c>
      <c r="E252" s="124">
        <v>237</v>
      </c>
      <c r="F252" s="124">
        <v>302</v>
      </c>
      <c r="G252" s="124">
        <v>1537</v>
      </c>
      <c r="H252" s="124">
        <v>5895</v>
      </c>
      <c r="I252" s="124">
        <v>5895</v>
      </c>
      <c r="J252" s="124">
        <v>200</v>
      </c>
      <c r="K252" s="124">
        <v>299</v>
      </c>
      <c r="L252"/>
      <c r="M252">
        <f t="shared" si="3"/>
        <v>5895</v>
      </c>
      <c r="N252">
        <f t="shared" si="3"/>
        <v>5895</v>
      </c>
    </row>
    <row r="253" spans="1:14" ht="14.4" x14ac:dyDescent="0.3">
      <c r="A253" s="98">
        <v>249</v>
      </c>
      <c r="B253" s="124">
        <v>5949</v>
      </c>
      <c r="C253" s="124">
        <v>5949</v>
      </c>
      <c r="D253" s="124" t="s">
        <v>257</v>
      </c>
      <c r="E253" s="124">
        <v>1102.5999999999999</v>
      </c>
      <c r="F253" s="124">
        <v>100</v>
      </c>
      <c r="G253" s="124">
        <v>1214</v>
      </c>
      <c r="H253" s="124">
        <v>5949</v>
      </c>
      <c r="I253" s="124">
        <v>5949</v>
      </c>
      <c r="J253" s="124">
        <v>1118.5999999999999</v>
      </c>
      <c r="K253" s="124">
        <v>105</v>
      </c>
      <c r="L253"/>
      <c r="M253">
        <f t="shared" si="3"/>
        <v>5949</v>
      </c>
      <c r="N253">
        <f t="shared" si="3"/>
        <v>5949</v>
      </c>
    </row>
    <row r="254" spans="1:14" ht="14.4" x14ac:dyDescent="0.3">
      <c r="A254" s="98">
        <v>250</v>
      </c>
      <c r="B254" s="124">
        <v>5976</v>
      </c>
      <c r="C254" s="124">
        <v>5976</v>
      </c>
      <c r="D254" s="124" t="s">
        <v>258</v>
      </c>
      <c r="E254" s="124">
        <v>1050.3</v>
      </c>
      <c r="F254" s="124">
        <v>108</v>
      </c>
      <c r="G254" s="124">
        <v>1315</v>
      </c>
      <c r="H254" s="124">
        <v>5976</v>
      </c>
      <c r="I254" s="124">
        <v>5976</v>
      </c>
      <c r="J254" s="124">
        <v>1010.3</v>
      </c>
      <c r="K254" s="124">
        <v>116</v>
      </c>
      <c r="L254"/>
      <c r="M254">
        <f t="shared" si="3"/>
        <v>5976</v>
      </c>
      <c r="N254">
        <f t="shared" si="3"/>
        <v>5976</v>
      </c>
    </row>
    <row r="255" spans="1:14" ht="14.4" x14ac:dyDescent="0.3">
      <c r="A255" s="98">
        <v>251</v>
      </c>
      <c r="B255" s="124">
        <v>5994</v>
      </c>
      <c r="C255" s="124">
        <v>5994</v>
      </c>
      <c r="D255" s="124" t="s">
        <v>259</v>
      </c>
      <c r="E255" s="124">
        <v>689</v>
      </c>
      <c r="F255" s="124">
        <v>161</v>
      </c>
      <c r="G255" s="124">
        <v>1221</v>
      </c>
      <c r="H255" s="124">
        <v>5994</v>
      </c>
      <c r="I255" s="124">
        <v>5994</v>
      </c>
      <c r="J255" s="124">
        <v>689.1</v>
      </c>
      <c r="K255" s="124">
        <v>172</v>
      </c>
      <c r="L255"/>
      <c r="M255">
        <f t="shared" si="3"/>
        <v>5994</v>
      </c>
      <c r="N255">
        <f t="shared" si="3"/>
        <v>5994</v>
      </c>
    </row>
    <row r="256" spans="1:14" ht="14.4" x14ac:dyDescent="0.3">
      <c r="A256" s="98">
        <v>252</v>
      </c>
      <c r="B256" s="124">
        <v>6003</v>
      </c>
      <c r="C256" s="124">
        <v>6003</v>
      </c>
      <c r="D256" s="124" t="s">
        <v>260</v>
      </c>
      <c r="E256" s="124">
        <v>386</v>
      </c>
      <c r="F256" s="124">
        <v>263</v>
      </c>
      <c r="G256" s="124">
        <v>1337</v>
      </c>
      <c r="H256" s="124">
        <v>6003</v>
      </c>
      <c r="I256" s="124">
        <v>6003</v>
      </c>
      <c r="J256" s="124">
        <v>465</v>
      </c>
      <c r="K256" s="124">
        <v>235</v>
      </c>
      <c r="L256"/>
      <c r="M256">
        <f t="shared" si="3"/>
        <v>6003</v>
      </c>
      <c r="N256">
        <f t="shared" si="3"/>
        <v>6003</v>
      </c>
    </row>
    <row r="257" spans="1:14" ht="14.4" x14ac:dyDescent="0.3">
      <c r="A257" s="98">
        <v>253</v>
      </c>
      <c r="B257" s="124">
        <v>6012</v>
      </c>
      <c r="C257" s="124">
        <v>6012</v>
      </c>
      <c r="D257" s="124" t="s">
        <v>261</v>
      </c>
      <c r="E257" s="124">
        <v>552.29999999999995</v>
      </c>
      <c r="F257" s="124">
        <v>204</v>
      </c>
      <c r="G257" s="124">
        <v>1525</v>
      </c>
      <c r="H257" s="124">
        <v>6012</v>
      </c>
      <c r="I257" s="124">
        <v>6012</v>
      </c>
      <c r="J257" s="124">
        <v>560</v>
      </c>
      <c r="K257" s="124">
        <v>207</v>
      </c>
      <c r="L257"/>
      <c r="M257">
        <f t="shared" si="3"/>
        <v>6012</v>
      </c>
      <c r="N257">
        <f t="shared" si="3"/>
        <v>6012</v>
      </c>
    </row>
    <row r="258" spans="1:14" ht="14.4" x14ac:dyDescent="0.3">
      <c r="A258" s="98">
        <v>254</v>
      </c>
      <c r="B258" s="124">
        <v>6030</v>
      </c>
      <c r="C258" s="124">
        <v>6030</v>
      </c>
      <c r="D258" s="124" t="s">
        <v>262</v>
      </c>
      <c r="E258" s="124">
        <v>1500.4</v>
      </c>
      <c r="F258" s="124">
        <v>66</v>
      </c>
      <c r="G258" s="124">
        <v>1212</v>
      </c>
      <c r="H258" s="124">
        <v>6030</v>
      </c>
      <c r="I258" s="124">
        <v>6030</v>
      </c>
      <c r="J258" s="124">
        <v>1588.5</v>
      </c>
      <c r="K258" s="124">
        <v>62</v>
      </c>
      <c r="L258"/>
      <c r="M258">
        <f t="shared" si="3"/>
        <v>6030</v>
      </c>
      <c r="N258">
        <f t="shared" si="3"/>
        <v>6030</v>
      </c>
    </row>
    <row r="259" spans="1:14" ht="14.4" x14ac:dyDescent="0.3">
      <c r="A259" s="98">
        <v>255</v>
      </c>
      <c r="B259" s="124">
        <v>6048</v>
      </c>
      <c r="C259" s="124">
        <v>6035</v>
      </c>
      <c r="D259" s="124" t="s">
        <v>263</v>
      </c>
      <c r="E259" s="124">
        <v>441.3</v>
      </c>
      <c r="F259" s="124">
        <v>249</v>
      </c>
      <c r="G259" s="124">
        <v>531</v>
      </c>
      <c r="H259" s="124">
        <v>6048</v>
      </c>
      <c r="I259" s="124">
        <v>6035</v>
      </c>
      <c r="J259" s="124">
        <v>608.4</v>
      </c>
      <c r="K259" s="124">
        <v>193</v>
      </c>
      <c r="L259"/>
      <c r="M259">
        <f t="shared" si="3"/>
        <v>6048</v>
      </c>
      <c r="N259">
        <f t="shared" si="3"/>
        <v>6035</v>
      </c>
    </row>
    <row r="260" spans="1:14" ht="14.4" x14ac:dyDescent="0.3">
      <c r="A260" s="98">
        <v>256</v>
      </c>
      <c r="B260" s="124">
        <v>6039</v>
      </c>
      <c r="C260" s="124">
        <v>6039</v>
      </c>
      <c r="D260" s="124" t="s">
        <v>264</v>
      </c>
      <c r="E260" s="124">
        <v>14839.5</v>
      </c>
      <c r="F260" s="124">
        <v>3</v>
      </c>
      <c r="G260" s="124">
        <v>1261</v>
      </c>
      <c r="H260" s="124">
        <v>6039</v>
      </c>
      <c r="I260" s="124">
        <v>6039</v>
      </c>
      <c r="J260" s="124">
        <v>14370.1</v>
      </c>
      <c r="K260" s="124">
        <v>4</v>
      </c>
      <c r="L260"/>
      <c r="M260">
        <f t="shared" si="3"/>
        <v>6039</v>
      </c>
      <c r="N260">
        <f t="shared" si="3"/>
        <v>6039</v>
      </c>
    </row>
    <row r="261" spans="1:14" ht="14.4" x14ac:dyDescent="0.3">
      <c r="A261" s="98">
        <v>257</v>
      </c>
      <c r="B261" s="124">
        <v>6093</v>
      </c>
      <c r="C261" s="124">
        <v>6093</v>
      </c>
      <c r="D261" s="124" t="s">
        <v>265</v>
      </c>
      <c r="E261" s="124">
        <v>1451.3</v>
      </c>
      <c r="F261" s="124">
        <v>70</v>
      </c>
      <c r="G261" s="124">
        <v>1017</v>
      </c>
      <c r="H261" s="124">
        <v>6093</v>
      </c>
      <c r="I261" s="124">
        <v>6093</v>
      </c>
      <c r="J261" s="124">
        <v>1461.5</v>
      </c>
      <c r="K261" s="124">
        <v>74</v>
      </c>
      <c r="L261"/>
      <c r="M261">
        <f t="shared" ref="M261:N324" si="4">H261</f>
        <v>6093</v>
      </c>
      <c r="N261">
        <f t="shared" si="4"/>
        <v>6093</v>
      </c>
    </row>
    <row r="262" spans="1:14" ht="14.4" x14ac:dyDescent="0.3">
      <c r="A262" s="98">
        <v>258</v>
      </c>
      <c r="B262" s="124">
        <v>6091</v>
      </c>
      <c r="C262" s="124">
        <v>6091</v>
      </c>
      <c r="D262" s="124" t="s">
        <v>266</v>
      </c>
      <c r="E262" s="124">
        <v>928.5</v>
      </c>
      <c r="F262" s="124">
        <v>123</v>
      </c>
      <c r="G262" s="124">
        <v>523</v>
      </c>
      <c r="H262" s="124">
        <v>6091</v>
      </c>
      <c r="I262" s="124">
        <v>6091</v>
      </c>
      <c r="J262" s="124">
        <v>840.4</v>
      </c>
      <c r="K262" s="124">
        <v>140</v>
      </c>
      <c r="L262"/>
      <c r="M262">
        <f t="shared" si="4"/>
        <v>6091</v>
      </c>
      <c r="N262">
        <f t="shared" si="4"/>
        <v>6091</v>
      </c>
    </row>
    <row r="263" spans="1:14" ht="14.4" x14ac:dyDescent="0.3">
      <c r="A263" s="98">
        <v>259</v>
      </c>
      <c r="B263" s="124">
        <v>6095</v>
      </c>
      <c r="C263" s="124">
        <v>6095</v>
      </c>
      <c r="D263" s="124" t="s">
        <v>267</v>
      </c>
      <c r="E263" s="124">
        <v>626.70000000000005</v>
      </c>
      <c r="F263" s="124">
        <v>179</v>
      </c>
      <c r="G263" s="124">
        <v>529</v>
      </c>
      <c r="H263" s="124">
        <v>6095</v>
      </c>
      <c r="I263" s="124">
        <v>6095</v>
      </c>
      <c r="J263" s="124">
        <v>670</v>
      </c>
      <c r="K263" s="124">
        <v>177</v>
      </c>
      <c r="L263"/>
      <c r="M263">
        <f t="shared" si="4"/>
        <v>6095</v>
      </c>
      <c r="N263">
        <f t="shared" si="4"/>
        <v>6095</v>
      </c>
    </row>
    <row r="264" spans="1:14" ht="14.4" x14ac:dyDescent="0.3">
      <c r="A264" s="98">
        <v>260</v>
      </c>
      <c r="B264" s="124">
        <v>5157</v>
      </c>
      <c r="C264" s="124">
        <v>6099</v>
      </c>
      <c r="D264" s="124" t="s">
        <v>268</v>
      </c>
      <c r="E264" s="124">
        <v>561.5</v>
      </c>
      <c r="F264" s="124">
        <v>198</v>
      </c>
      <c r="G264" s="124">
        <v>1227</v>
      </c>
      <c r="H264" s="124">
        <v>5157</v>
      </c>
      <c r="I264" s="124">
        <v>6099</v>
      </c>
      <c r="J264" s="124">
        <v>526.5</v>
      </c>
      <c r="K264" s="124">
        <v>217</v>
      </c>
      <c r="L264"/>
      <c r="M264">
        <f t="shared" si="4"/>
        <v>5157</v>
      </c>
      <c r="N264">
        <f t="shared" si="4"/>
        <v>6099</v>
      </c>
    </row>
    <row r="265" spans="1:14" ht="14.4" x14ac:dyDescent="0.3">
      <c r="A265" s="98">
        <v>261</v>
      </c>
      <c r="B265" s="124">
        <v>6097</v>
      </c>
      <c r="C265" s="124">
        <v>6097</v>
      </c>
      <c r="D265" s="124" t="s">
        <v>269</v>
      </c>
      <c r="E265" s="124">
        <v>193.4</v>
      </c>
      <c r="F265" s="124">
        <v>314</v>
      </c>
      <c r="G265" s="124">
        <v>1347</v>
      </c>
      <c r="H265" s="124">
        <v>6097</v>
      </c>
      <c r="I265" s="124">
        <v>6097</v>
      </c>
      <c r="J265" s="124">
        <v>108</v>
      </c>
      <c r="K265" s="124">
        <v>318</v>
      </c>
      <c r="L265"/>
      <c r="M265">
        <f t="shared" si="4"/>
        <v>6097</v>
      </c>
      <c r="N265">
        <f t="shared" si="4"/>
        <v>6097</v>
      </c>
    </row>
    <row r="266" spans="1:14" ht="14.4" x14ac:dyDescent="0.3">
      <c r="A266" s="98">
        <v>262</v>
      </c>
      <c r="B266" s="124">
        <v>6098</v>
      </c>
      <c r="C266" s="124">
        <v>6098</v>
      </c>
      <c r="D266" s="124" t="s">
        <v>569</v>
      </c>
      <c r="E266" s="124">
        <v>1447.4</v>
      </c>
      <c r="F266" s="124">
        <v>71</v>
      </c>
      <c r="G266" s="124">
        <v>715</v>
      </c>
      <c r="H266" s="124">
        <v>6098</v>
      </c>
      <c r="I266" s="124">
        <v>6098</v>
      </c>
      <c r="J266" s="124">
        <v>1411.3</v>
      </c>
      <c r="K266" s="124">
        <v>80</v>
      </c>
      <c r="L266"/>
      <c r="M266">
        <f t="shared" si="4"/>
        <v>6098</v>
      </c>
      <c r="N266">
        <f t="shared" si="4"/>
        <v>6098</v>
      </c>
    </row>
    <row r="267" spans="1:14" ht="14.4" x14ac:dyDescent="0.3">
      <c r="A267" s="98">
        <v>263</v>
      </c>
      <c r="B267" s="124">
        <v>6100</v>
      </c>
      <c r="C267" s="124">
        <v>6100</v>
      </c>
      <c r="D267" s="124" t="s">
        <v>271</v>
      </c>
      <c r="E267" s="124">
        <v>516.70000000000005</v>
      </c>
      <c r="F267" s="124">
        <v>216</v>
      </c>
      <c r="G267" s="124">
        <v>124</v>
      </c>
      <c r="H267" s="124">
        <v>6100</v>
      </c>
      <c r="I267" s="124">
        <v>6100</v>
      </c>
      <c r="J267" s="124">
        <v>502.7</v>
      </c>
      <c r="K267" s="124">
        <v>225</v>
      </c>
      <c r="L267"/>
      <c r="M267">
        <f t="shared" si="4"/>
        <v>6100</v>
      </c>
      <c r="N267">
        <f t="shared" si="4"/>
        <v>6100</v>
      </c>
    </row>
    <row r="268" spans="1:14" ht="14.4" x14ac:dyDescent="0.3">
      <c r="A268" s="98">
        <v>264</v>
      </c>
      <c r="B268" s="124">
        <v>6101</v>
      </c>
      <c r="C268" s="124">
        <v>6101</v>
      </c>
      <c r="D268" s="124" t="s">
        <v>272</v>
      </c>
      <c r="E268" s="124">
        <v>7211</v>
      </c>
      <c r="F268" s="124">
        <v>13</v>
      </c>
      <c r="G268" s="124">
        <v>1112</v>
      </c>
      <c r="H268" s="124">
        <v>6101</v>
      </c>
      <c r="I268" s="124">
        <v>6101</v>
      </c>
      <c r="J268" s="124">
        <v>7152.8</v>
      </c>
      <c r="K268" s="124">
        <v>14</v>
      </c>
      <c r="L268"/>
      <c r="M268">
        <f t="shared" si="4"/>
        <v>6101</v>
      </c>
      <c r="N268">
        <f t="shared" si="4"/>
        <v>6101</v>
      </c>
    </row>
    <row r="269" spans="1:14" ht="14.4" x14ac:dyDescent="0.3">
      <c r="A269" s="98">
        <v>265</v>
      </c>
      <c r="B269" s="124">
        <v>6096</v>
      </c>
      <c r="C269" s="124">
        <v>6096</v>
      </c>
      <c r="D269" s="124" t="s">
        <v>615</v>
      </c>
      <c r="E269" s="124">
        <v>1093.7</v>
      </c>
      <c r="F269" s="124">
        <v>102</v>
      </c>
      <c r="G269" s="124">
        <v>519</v>
      </c>
      <c r="H269" s="124">
        <v>6096</v>
      </c>
      <c r="I269" s="124">
        <v>6096</v>
      </c>
      <c r="J269" s="124">
        <v>1036.0999999999999</v>
      </c>
      <c r="K269" s="124">
        <v>114</v>
      </c>
      <c r="L269"/>
      <c r="M269">
        <f t="shared" si="4"/>
        <v>6096</v>
      </c>
      <c r="N269">
        <f t="shared" si="4"/>
        <v>6096</v>
      </c>
    </row>
    <row r="270" spans="1:14" ht="14.4" x14ac:dyDescent="0.3">
      <c r="A270" s="98">
        <v>266</v>
      </c>
      <c r="B270" s="124">
        <v>6094</v>
      </c>
      <c r="C270" s="124">
        <v>6094</v>
      </c>
      <c r="D270" s="124" t="s">
        <v>273</v>
      </c>
      <c r="E270" s="124">
        <v>505.7</v>
      </c>
      <c r="F270" s="124">
        <v>222</v>
      </c>
      <c r="G270" s="124">
        <v>1148</v>
      </c>
      <c r="H270" s="124">
        <v>6094</v>
      </c>
      <c r="I270" s="124">
        <v>6094</v>
      </c>
      <c r="J270" s="124">
        <v>433.5</v>
      </c>
      <c r="K270" s="124">
        <v>249</v>
      </c>
      <c r="L270"/>
      <c r="M270">
        <f t="shared" si="4"/>
        <v>6094</v>
      </c>
      <c r="N270">
        <f t="shared" si="4"/>
        <v>6094</v>
      </c>
    </row>
    <row r="271" spans="1:14" ht="14.4" x14ac:dyDescent="0.3">
      <c r="A271" s="98">
        <v>267</v>
      </c>
      <c r="B271" s="124">
        <v>6102</v>
      </c>
      <c r="C271" s="124">
        <v>6102</v>
      </c>
      <c r="D271" s="124" t="s">
        <v>275</v>
      </c>
      <c r="E271" s="124">
        <v>2025.3</v>
      </c>
      <c r="F271" s="124">
        <v>47</v>
      </c>
      <c r="G271" s="124">
        <v>512</v>
      </c>
      <c r="H271" s="124">
        <v>6102</v>
      </c>
      <c r="I271" s="124">
        <v>6102</v>
      </c>
      <c r="J271" s="124">
        <v>2167.3000000000002</v>
      </c>
      <c r="K271" s="124">
        <v>44</v>
      </c>
      <c r="L271"/>
      <c r="M271">
        <f t="shared" si="4"/>
        <v>6102</v>
      </c>
      <c r="N271">
        <f t="shared" si="4"/>
        <v>6102</v>
      </c>
    </row>
    <row r="272" spans="1:14" ht="14.4" x14ac:dyDescent="0.3">
      <c r="A272" s="98">
        <v>268</v>
      </c>
      <c r="B272" s="124">
        <v>6120</v>
      </c>
      <c r="C272" s="124">
        <v>6120</v>
      </c>
      <c r="D272" s="124" t="s">
        <v>276</v>
      </c>
      <c r="E272" s="124">
        <v>1167.9000000000001</v>
      </c>
      <c r="F272" s="124">
        <v>93</v>
      </c>
      <c r="G272" s="124">
        <v>518</v>
      </c>
      <c r="H272" s="124">
        <v>6120</v>
      </c>
      <c r="I272" s="124">
        <v>6120</v>
      </c>
      <c r="J272" s="124">
        <v>1230</v>
      </c>
      <c r="K272" s="124">
        <v>94</v>
      </c>
      <c r="L272"/>
      <c r="M272">
        <f t="shared" si="4"/>
        <v>6120</v>
      </c>
      <c r="N272">
        <f t="shared" si="4"/>
        <v>6120</v>
      </c>
    </row>
    <row r="273" spans="1:14" ht="14.4" x14ac:dyDescent="0.3">
      <c r="A273" s="98">
        <v>269</v>
      </c>
      <c r="B273" s="124">
        <v>6138</v>
      </c>
      <c r="C273" s="124">
        <v>6138</v>
      </c>
      <c r="D273" s="124" t="s">
        <v>277</v>
      </c>
      <c r="E273" s="124">
        <v>406.7</v>
      </c>
      <c r="F273" s="124">
        <v>258</v>
      </c>
      <c r="G273" s="124">
        <v>1036</v>
      </c>
      <c r="H273" s="124">
        <v>6138</v>
      </c>
      <c r="I273" s="124">
        <v>6138</v>
      </c>
      <c r="J273" s="124">
        <v>411.7</v>
      </c>
      <c r="K273" s="124">
        <v>255</v>
      </c>
      <c r="L273"/>
      <c r="M273">
        <f t="shared" si="4"/>
        <v>6138</v>
      </c>
      <c r="N273">
        <f t="shared" si="4"/>
        <v>6138</v>
      </c>
    </row>
    <row r="274" spans="1:14" ht="14.4" x14ac:dyDescent="0.3">
      <c r="A274" s="98">
        <v>270</v>
      </c>
      <c r="B274" s="124">
        <v>5751</v>
      </c>
      <c r="C274" s="124">
        <v>5751</v>
      </c>
      <c r="D274" s="124" t="s">
        <v>278</v>
      </c>
      <c r="E274" s="124">
        <v>570.70000000000005</v>
      </c>
      <c r="F274" s="124">
        <v>194</v>
      </c>
      <c r="G274" s="124">
        <v>739</v>
      </c>
      <c r="H274" s="124">
        <v>5751</v>
      </c>
      <c r="I274" s="124">
        <v>5751</v>
      </c>
      <c r="J274" s="124">
        <v>565.79999999999995</v>
      </c>
      <c r="K274" s="124">
        <v>206</v>
      </c>
      <c r="L274"/>
      <c r="M274">
        <f t="shared" si="4"/>
        <v>5751</v>
      </c>
      <c r="N274">
        <f t="shared" si="4"/>
        <v>5751</v>
      </c>
    </row>
    <row r="275" spans="1:14" ht="14.4" x14ac:dyDescent="0.3">
      <c r="A275" s="98">
        <v>271</v>
      </c>
      <c r="B275" s="124">
        <v>6165</v>
      </c>
      <c r="C275" s="124">
        <v>6165</v>
      </c>
      <c r="D275" s="124" t="s">
        <v>279</v>
      </c>
      <c r="E275" s="124">
        <v>197</v>
      </c>
      <c r="F275" s="124">
        <v>312</v>
      </c>
      <c r="G275" s="124">
        <v>1346</v>
      </c>
      <c r="H275" s="124">
        <v>6165</v>
      </c>
      <c r="I275" s="124">
        <v>6165</v>
      </c>
      <c r="J275" s="124">
        <v>266</v>
      </c>
      <c r="K275" s="124">
        <v>294</v>
      </c>
      <c r="L275"/>
      <c r="M275">
        <f t="shared" si="4"/>
        <v>6165</v>
      </c>
      <c r="N275">
        <f t="shared" si="4"/>
        <v>6165</v>
      </c>
    </row>
    <row r="276" spans="1:14" ht="14.4" x14ac:dyDescent="0.3">
      <c r="A276" s="98">
        <v>272</v>
      </c>
      <c r="B276" s="124">
        <v>6175</v>
      </c>
      <c r="C276" s="124">
        <v>6175</v>
      </c>
      <c r="D276" s="124" t="s">
        <v>280</v>
      </c>
      <c r="E276" s="124">
        <v>584.6</v>
      </c>
      <c r="F276" s="124">
        <v>189</v>
      </c>
      <c r="G276" s="124">
        <v>123</v>
      </c>
      <c r="H276" s="124">
        <v>6175</v>
      </c>
      <c r="I276" s="124">
        <v>6175</v>
      </c>
      <c r="J276" s="124">
        <v>552</v>
      </c>
      <c r="K276" s="124">
        <v>208</v>
      </c>
      <c r="L276"/>
      <c r="M276">
        <f t="shared" si="4"/>
        <v>6175</v>
      </c>
      <c r="N276">
        <f t="shared" si="4"/>
        <v>6175</v>
      </c>
    </row>
    <row r="277" spans="1:14" ht="14.4" x14ac:dyDescent="0.3">
      <c r="A277" s="98">
        <v>273</v>
      </c>
      <c r="B277" s="124">
        <v>6219</v>
      </c>
      <c r="C277" s="124">
        <v>6219</v>
      </c>
      <c r="D277" s="124" t="s">
        <v>281</v>
      </c>
      <c r="E277" s="124">
        <v>2531.6999999999998</v>
      </c>
      <c r="F277" s="124">
        <v>36</v>
      </c>
      <c r="G277" s="124">
        <v>511</v>
      </c>
      <c r="H277" s="124">
        <v>6219</v>
      </c>
      <c r="I277" s="124">
        <v>6219</v>
      </c>
      <c r="J277" s="124">
        <v>2712.3</v>
      </c>
      <c r="K277" s="124">
        <v>36</v>
      </c>
      <c r="L277"/>
      <c r="M277">
        <f t="shared" si="4"/>
        <v>6219</v>
      </c>
      <c r="N277">
        <f t="shared" si="4"/>
        <v>6219</v>
      </c>
    </row>
    <row r="278" spans="1:14" ht="14.4" x14ac:dyDescent="0.3">
      <c r="A278" s="98">
        <v>274</v>
      </c>
      <c r="B278" s="124">
        <v>6246</v>
      </c>
      <c r="C278" s="124">
        <v>6246</v>
      </c>
      <c r="D278" s="124" t="s">
        <v>282</v>
      </c>
      <c r="E278" s="124">
        <v>132.80000000000001</v>
      </c>
      <c r="F278" s="124">
        <v>324</v>
      </c>
      <c r="G278" s="124">
        <v>545</v>
      </c>
      <c r="H278" s="124">
        <v>6246</v>
      </c>
      <c r="I278" s="124">
        <v>6246</v>
      </c>
      <c r="J278" s="124">
        <v>83.7</v>
      </c>
      <c r="K278" s="124">
        <v>321</v>
      </c>
      <c r="L278"/>
      <c r="M278">
        <f t="shared" si="4"/>
        <v>6246</v>
      </c>
      <c r="N278">
        <f t="shared" si="4"/>
        <v>6246</v>
      </c>
    </row>
    <row r="279" spans="1:14" ht="14.4" x14ac:dyDescent="0.3">
      <c r="A279" s="98">
        <v>275</v>
      </c>
      <c r="B279" s="124">
        <v>6273</v>
      </c>
      <c r="C279" s="124">
        <v>6273</v>
      </c>
      <c r="D279" s="124" t="s">
        <v>283</v>
      </c>
      <c r="E279" s="124">
        <v>769.6</v>
      </c>
      <c r="F279" s="124">
        <v>148</v>
      </c>
      <c r="G279" s="124">
        <v>730</v>
      </c>
      <c r="H279" s="124">
        <v>6273</v>
      </c>
      <c r="I279" s="124">
        <v>6273</v>
      </c>
      <c r="J279" s="124">
        <v>761.6</v>
      </c>
      <c r="K279" s="124">
        <v>156</v>
      </c>
      <c r="L279"/>
      <c r="M279">
        <f t="shared" si="4"/>
        <v>6273</v>
      </c>
      <c r="N279">
        <f t="shared" si="4"/>
        <v>6273</v>
      </c>
    </row>
    <row r="280" spans="1:14" ht="14.4" x14ac:dyDescent="0.3">
      <c r="A280" s="98">
        <v>276</v>
      </c>
      <c r="B280" s="124">
        <v>6408</v>
      </c>
      <c r="C280" s="124">
        <v>6408</v>
      </c>
      <c r="D280" s="124" t="s">
        <v>284</v>
      </c>
      <c r="E280" s="124">
        <v>828.7</v>
      </c>
      <c r="F280" s="124">
        <v>139</v>
      </c>
      <c r="G280" s="124">
        <v>1024</v>
      </c>
      <c r="H280" s="124">
        <v>6408</v>
      </c>
      <c r="I280" s="124">
        <v>6408</v>
      </c>
      <c r="J280" s="124">
        <v>908.2</v>
      </c>
      <c r="K280" s="124">
        <v>135</v>
      </c>
      <c r="L280"/>
      <c r="M280">
        <f t="shared" si="4"/>
        <v>6408</v>
      </c>
      <c r="N280">
        <f t="shared" si="4"/>
        <v>6408</v>
      </c>
    </row>
    <row r="281" spans="1:14" ht="14.4" x14ac:dyDescent="0.3">
      <c r="A281" s="98">
        <v>277</v>
      </c>
      <c r="B281" s="124">
        <v>6453</v>
      </c>
      <c r="C281" s="124">
        <v>6453</v>
      </c>
      <c r="D281" s="124" t="s">
        <v>285</v>
      </c>
      <c r="E281" s="124">
        <v>575.20000000000005</v>
      </c>
      <c r="F281" s="124">
        <v>191</v>
      </c>
      <c r="G281" s="124">
        <v>1328</v>
      </c>
      <c r="H281" s="124">
        <v>6453</v>
      </c>
      <c r="I281" s="124">
        <v>6453</v>
      </c>
      <c r="J281" s="124">
        <v>795.9</v>
      </c>
      <c r="K281" s="124">
        <v>152</v>
      </c>
      <c r="L281"/>
      <c r="M281">
        <f t="shared" si="4"/>
        <v>6453</v>
      </c>
      <c r="N281">
        <f t="shared" si="4"/>
        <v>6453</v>
      </c>
    </row>
    <row r="282" spans="1:14" ht="14.4" x14ac:dyDescent="0.3">
      <c r="A282" s="98">
        <v>278</v>
      </c>
      <c r="B282" s="124">
        <v>6460</v>
      </c>
      <c r="C282" s="124">
        <v>6460</v>
      </c>
      <c r="D282" s="124" t="s">
        <v>286</v>
      </c>
      <c r="E282" s="124">
        <v>656.1</v>
      </c>
      <c r="F282" s="124">
        <v>172</v>
      </c>
      <c r="G282" s="124">
        <v>1323</v>
      </c>
      <c r="H282" s="124">
        <v>6460</v>
      </c>
      <c r="I282" s="124">
        <v>6460</v>
      </c>
      <c r="J282" s="124">
        <v>682</v>
      </c>
      <c r="K282" s="124">
        <v>173</v>
      </c>
      <c r="L282"/>
      <c r="M282">
        <f t="shared" si="4"/>
        <v>6460</v>
      </c>
      <c r="N282">
        <f t="shared" si="4"/>
        <v>6460</v>
      </c>
    </row>
    <row r="283" spans="1:14" ht="14.4" x14ac:dyDescent="0.3">
      <c r="A283" s="98">
        <v>279</v>
      </c>
      <c r="B283" s="124">
        <v>6462</v>
      </c>
      <c r="C283" s="124">
        <v>6462</v>
      </c>
      <c r="D283" s="124" t="s">
        <v>287</v>
      </c>
      <c r="E283" s="124">
        <v>265.8</v>
      </c>
      <c r="F283" s="124">
        <v>300</v>
      </c>
      <c r="G283" s="124">
        <v>1536</v>
      </c>
      <c r="H283" s="124">
        <v>6462</v>
      </c>
      <c r="I283" s="124">
        <v>6462</v>
      </c>
      <c r="J283" s="124">
        <v>192</v>
      </c>
      <c r="K283" s="124">
        <v>302</v>
      </c>
      <c r="L283"/>
      <c r="M283">
        <f t="shared" si="4"/>
        <v>6462</v>
      </c>
      <c r="N283">
        <f t="shared" si="4"/>
        <v>6462</v>
      </c>
    </row>
    <row r="284" spans="1:14" ht="14.4" x14ac:dyDescent="0.3">
      <c r="A284" s="98">
        <v>280</v>
      </c>
      <c r="B284" s="124">
        <v>6471</v>
      </c>
      <c r="C284" s="124">
        <v>6471</v>
      </c>
      <c r="D284" s="124" t="s">
        <v>288</v>
      </c>
      <c r="E284" s="124">
        <v>380.7</v>
      </c>
      <c r="F284" s="124">
        <v>267</v>
      </c>
      <c r="G284" s="124">
        <v>755</v>
      </c>
      <c r="H284" s="124">
        <v>6471</v>
      </c>
      <c r="I284" s="124">
        <v>6471</v>
      </c>
      <c r="J284" s="124">
        <v>352.1</v>
      </c>
      <c r="K284" s="124">
        <v>272</v>
      </c>
      <c r="L284"/>
      <c r="M284">
        <f t="shared" si="4"/>
        <v>6471</v>
      </c>
      <c r="N284">
        <f t="shared" si="4"/>
        <v>6471</v>
      </c>
    </row>
    <row r="285" spans="1:14" ht="14.4" x14ac:dyDescent="0.3">
      <c r="A285" s="98">
        <v>281</v>
      </c>
      <c r="B285" s="124">
        <v>6509</v>
      </c>
      <c r="C285" s="124">
        <v>6509</v>
      </c>
      <c r="D285" s="124" t="s">
        <v>289</v>
      </c>
      <c r="E285" s="124">
        <v>354.8</v>
      </c>
      <c r="F285" s="124">
        <v>276</v>
      </c>
      <c r="G285" s="124">
        <v>127</v>
      </c>
      <c r="H285" s="124">
        <v>6509</v>
      </c>
      <c r="I285" s="124">
        <v>6509</v>
      </c>
      <c r="J285" s="124">
        <v>342.9</v>
      </c>
      <c r="K285" s="124">
        <v>277</v>
      </c>
      <c r="L285"/>
      <c r="M285">
        <f t="shared" si="4"/>
        <v>6509</v>
      </c>
      <c r="N285">
        <f t="shared" si="4"/>
        <v>6509</v>
      </c>
    </row>
    <row r="286" spans="1:14" ht="14.4" x14ac:dyDescent="0.3">
      <c r="A286" s="98">
        <v>282</v>
      </c>
      <c r="B286" s="124">
        <v>6512</v>
      </c>
      <c r="C286" s="124">
        <v>6512</v>
      </c>
      <c r="D286" s="124" t="s">
        <v>290</v>
      </c>
      <c r="E286" s="124">
        <v>323</v>
      </c>
      <c r="F286" s="124">
        <v>283</v>
      </c>
      <c r="G286" s="124">
        <v>1157</v>
      </c>
      <c r="H286" s="124">
        <v>6512</v>
      </c>
      <c r="I286" s="124">
        <v>6512</v>
      </c>
      <c r="J286" s="124">
        <v>325</v>
      </c>
      <c r="K286" s="124">
        <v>278</v>
      </c>
      <c r="L286"/>
      <c r="M286">
        <f t="shared" si="4"/>
        <v>6512</v>
      </c>
      <c r="N286">
        <f t="shared" si="4"/>
        <v>6512</v>
      </c>
    </row>
    <row r="287" spans="1:14" ht="14.4" x14ac:dyDescent="0.3">
      <c r="A287" s="98">
        <v>283</v>
      </c>
      <c r="B287" s="124">
        <v>6516</v>
      </c>
      <c r="C287" s="124">
        <v>6516</v>
      </c>
      <c r="D287" s="124" t="s">
        <v>291</v>
      </c>
      <c r="E287" s="124">
        <v>160</v>
      </c>
      <c r="F287" s="124">
        <v>323</v>
      </c>
      <c r="G287" s="124">
        <v>544</v>
      </c>
      <c r="H287" s="124">
        <v>6516</v>
      </c>
      <c r="I287" s="124">
        <v>6516</v>
      </c>
      <c r="J287" s="124">
        <v>42</v>
      </c>
      <c r="K287" s="124">
        <v>325</v>
      </c>
      <c r="L287"/>
      <c r="M287">
        <f t="shared" si="4"/>
        <v>6516</v>
      </c>
      <c r="N287">
        <f t="shared" si="4"/>
        <v>6516</v>
      </c>
    </row>
    <row r="288" spans="1:14" ht="14.4" x14ac:dyDescent="0.3">
      <c r="A288" s="98">
        <v>284</v>
      </c>
      <c r="B288" s="124">
        <v>6534</v>
      </c>
      <c r="C288" s="124">
        <v>6534</v>
      </c>
      <c r="D288" s="124" t="s">
        <v>292</v>
      </c>
      <c r="E288" s="124">
        <v>764.7</v>
      </c>
      <c r="F288" s="124">
        <v>150</v>
      </c>
      <c r="G288" s="124">
        <v>1319</v>
      </c>
      <c r="H288" s="124">
        <v>6534</v>
      </c>
      <c r="I288" s="124">
        <v>6534</v>
      </c>
      <c r="J288" s="124">
        <v>798</v>
      </c>
      <c r="K288" s="124">
        <v>150</v>
      </c>
      <c r="L288"/>
      <c r="M288">
        <f t="shared" si="4"/>
        <v>6534</v>
      </c>
      <c r="N288">
        <f t="shared" si="4"/>
        <v>6534</v>
      </c>
    </row>
    <row r="289" spans="1:14" ht="14.4" x14ac:dyDescent="0.3">
      <c r="A289" s="98">
        <v>285</v>
      </c>
      <c r="B289" s="124">
        <v>1935</v>
      </c>
      <c r="C289" s="124">
        <v>6536</v>
      </c>
      <c r="D289" s="124" t="s">
        <v>293</v>
      </c>
      <c r="E289" s="124">
        <v>965.5</v>
      </c>
      <c r="F289" s="124">
        <v>118</v>
      </c>
      <c r="G289" s="124">
        <v>721</v>
      </c>
      <c r="H289" s="124">
        <v>1935</v>
      </c>
      <c r="I289" s="124">
        <v>6536</v>
      </c>
      <c r="J289" s="124">
        <v>961.6</v>
      </c>
      <c r="K289" s="124">
        <v>124</v>
      </c>
      <c r="L289"/>
      <c r="M289">
        <f t="shared" si="4"/>
        <v>1935</v>
      </c>
      <c r="N289">
        <f t="shared" si="4"/>
        <v>6536</v>
      </c>
    </row>
    <row r="290" spans="1:14" ht="14.4" x14ac:dyDescent="0.3">
      <c r="A290" s="98">
        <v>286</v>
      </c>
      <c r="B290" s="124">
        <v>6561</v>
      </c>
      <c r="C290" s="124">
        <v>6561</v>
      </c>
      <c r="D290" s="124" t="s">
        <v>294</v>
      </c>
      <c r="E290" s="124">
        <v>385.9</v>
      </c>
      <c r="F290" s="124">
        <v>264</v>
      </c>
      <c r="G290" s="124">
        <v>1155</v>
      </c>
      <c r="H290" s="124">
        <v>6561</v>
      </c>
      <c r="I290" s="124">
        <v>6561</v>
      </c>
      <c r="J290" s="124">
        <v>277</v>
      </c>
      <c r="K290" s="124">
        <v>292</v>
      </c>
      <c r="L290"/>
      <c r="M290">
        <f t="shared" si="4"/>
        <v>6561</v>
      </c>
      <c r="N290">
        <f t="shared" si="4"/>
        <v>6561</v>
      </c>
    </row>
    <row r="291" spans="1:14" ht="14.4" x14ac:dyDescent="0.3">
      <c r="A291" s="98">
        <v>287</v>
      </c>
      <c r="B291" s="124">
        <v>6579</v>
      </c>
      <c r="C291" s="124">
        <v>6579</v>
      </c>
      <c r="D291" s="124" t="s">
        <v>295</v>
      </c>
      <c r="E291" s="124">
        <v>3448</v>
      </c>
      <c r="F291" s="124">
        <v>27</v>
      </c>
      <c r="G291" s="124">
        <v>1116</v>
      </c>
      <c r="H291" s="124">
        <v>6579</v>
      </c>
      <c r="I291" s="124">
        <v>6579</v>
      </c>
      <c r="J291" s="124">
        <v>4062.4</v>
      </c>
      <c r="K291" s="124">
        <v>23</v>
      </c>
      <c r="L291"/>
      <c r="M291">
        <f t="shared" si="4"/>
        <v>6579</v>
      </c>
      <c r="N291">
        <f t="shared" si="4"/>
        <v>6579</v>
      </c>
    </row>
    <row r="292" spans="1:14" ht="14.4" x14ac:dyDescent="0.3">
      <c r="A292" s="98">
        <v>288</v>
      </c>
      <c r="B292" s="124">
        <v>6592</v>
      </c>
      <c r="C292" s="124">
        <v>6592</v>
      </c>
      <c r="D292" s="124" t="s">
        <v>586</v>
      </c>
      <c r="E292" s="124">
        <v>967.1</v>
      </c>
      <c r="F292" s="124">
        <v>117</v>
      </c>
      <c r="G292" s="124">
        <v>1519</v>
      </c>
      <c r="H292" s="124">
        <v>6592</v>
      </c>
      <c r="I292" s="124">
        <v>6592</v>
      </c>
      <c r="J292" s="124">
        <v>822.4</v>
      </c>
      <c r="K292" s="124">
        <v>143</v>
      </c>
      <c r="L292"/>
      <c r="M292">
        <f t="shared" si="4"/>
        <v>6592</v>
      </c>
      <c r="N292">
        <f t="shared" si="4"/>
        <v>6592</v>
      </c>
    </row>
    <row r="293" spans="1:14" ht="14.4" x14ac:dyDescent="0.3">
      <c r="A293" s="98">
        <v>289</v>
      </c>
      <c r="B293" s="124">
        <v>6615</v>
      </c>
      <c r="C293" s="124">
        <v>6615</v>
      </c>
      <c r="D293" s="124" t="s">
        <v>298</v>
      </c>
      <c r="E293" s="124">
        <v>894.5</v>
      </c>
      <c r="F293" s="124">
        <v>125</v>
      </c>
      <c r="G293" s="124">
        <v>1138</v>
      </c>
      <c r="H293" s="124">
        <v>6615</v>
      </c>
      <c r="I293" s="124">
        <v>6615</v>
      </c>
      <c r="J293" s="124">
        <v>1027</v>
      </c>
      <c r="K293" s="124">
        <v>115</v>
      </c>
      <c r="L293"/>
      <c r="M293">
        <f t="shared" si="4"/>
        <v>6615</v>
      </c>
      <c r="N293">
        <f t="shared" si="4"/>
        <v>6615</v>
      </c>
    </row>
    <row r="294" spans="1:14" ht="14.4" x14ac:dyDescent="0.3">
      <c r="A294" s="98">
        <v>290</v>
      </c>
      <c r="B294" s="124">
        <v>6651</v>
      </c>
      <c r="C294" s="124">
        <v>6651</v>
      </c>
      <c r="D294" s="124" t="s">
        <v>299</v>
      </c>
      <c r="E294" s="124">
        <v>311.10000000000002</v>
      </c>
      <c r="F294" s="124">
        <v>286</v>
      </c>
      <c r="G294" s="124">
        <v>1342</v>
      </c>
      <c r="H294" s="124">
        <v>6651</v>
      </c>
      <c r="I294" s="124">
        <v>6651</v>
      </c>
      <c r="J294" s="124">
        <v>263.2</v>
      </c>
      <c r="K294" s="124">
        <v>295</v>
      </c>
      <c r="L294"/>
      <c r="M294">
        <f t="shared" si="4"/>
        <v>6651</v>
      </c>
      <c r="N294">
        <f t="shared" si="4"/>
        <v>6651</v>
      </c>
    </row>
    <row r="295" spans="1:14" ht="14.4" x14ac:dyDescent="0.3">
      <c r="A295" s="98">
        <v>291</v>
      </c>
      <c r="B295" s="124">
        <v>6660</v>
      </c>
      <c r="C295" s="124">
        <v>6660</v>
      </c>
      <c r="D295" s="124" t="s">
        <v>300</v>
      </c>
      <c r="E295" s="124">
        <v>1621.5</v>
      </c>
      <c r="F295" s="124">
        <v>60</v>
      </c>
      <c r="G295" s="124">
        <v>1015</v>
      </c>
      <c r="H295" s="124">
        <v>6660</v>
      </c>
      <c r="I295" s="124">
        <v>6660</v>
      </c>
      <c r="J295" s="124">
        <v>1499.3</v>
      </c>
      <c r="K295" s="124">
        <v>69</v>
      </c>
      <c r="L295"/>
      <c r="M295">
        <f t="shared" si="4"/>
        <v>6660</v>
      </c>
      <c r="N295">
        <f t="shared" si="4"/>
        <v>6660</v>
      </c>
    </row>
    <row r="296" spans="1:14" ht="14.4" x14ac:dyDescent="0.3">
      <c r="A296" s="98">
        <v>292</v>
      </c>
      <c r="B296" s="124">
        <v>6700</v>
      </c>
      <c r="C296" s="124">
        <v>6700</v>
      </c>
      <c r="D296" s="124" t="s">
        <v>301</v>
      </c>
      <c r="E296" s="124">
        <v>489.4</v>
      </c>
      <c r="F296" s="124">
        <v>228</v>
      </c>
      <c r="G296" s="124">
        <v>1529</v>
      </c>
      <c r="H296" s="124">
        <v>6700</v>
      </c>
      <c r="I296" s="124">
        <v>6700</v>
      </c>
      <c r="J296" s="124">
        <v>493.4</v>
      </c>
      <c r="K296" s="124">
        <v>229</v>
      </c>
      <c r="L296"/>
      <c r="M296">
        <f t="shared" si="4"/>
        <v>6700</v>
      </c>
      <c r="N296">
        <f t="shared" si="4"/>
        <v>6700</v>
      </c>
    </row>
    <row r="297" spans="1:14" ht="14.4" x14ac:dyDescent="0.3">
      <c r="A297" s="98">
        <v>293</v>
      </c>
      <c r="B297" s="124">
        <v>6759</v>
      </c>
      <c r="C297" s="124">
        <v>6759</v>
      </c>
      <c r="D297" s="124" t="s">
        <v>302</v>
      </c>
      <c r="E297" s="124">
        <v>534.4</v>
      </c>
      <c r="F297" s="124">
        <v>210</v>
      </c>
      <c r="G297" s="124">
        <v>1528</v>
      </c>
      <c r="H297" s="124">
        <v>6759</v>
      </c>
      <c r="I297" s="124">
        <v>6759</v>
      </c>
      <c r="J297" s="124">
        <v>513</v>
      </c>
      <c r="K297" s="124">
        <v>221</v>
      </c>
      <c r="L297"/>
      <c r="M297">
        <f t="shared" si="4"/>
        <v>6759</v>
      </c>
      <c r="N297">
        <f t="shared" si="4"/>
        <v>6759</v>
      </c>
    </row>
    <row r="298" spans="1:14" ht="14.4" x14ac:dyDescent="0.3">
      <c r="A298" s="98">
        <v>294</v>
      </c>
      <c r="B298" s="124">
        <v>6762</v>
      </c>
      <c r="C298" s="124">
        <v>6762</v>
      </c>
      <c r="D298" s="124" t="s">
        <v>303</v>
      </c>
      <c r="E298" s="124">
        <v>657.7</v>
      </c>
      <c r="F298" s="124">
        <v>171</v>
      </c>
      <c r="G298" s="124">
        <v>736</v>
      </c>
      <c r="H298" s="124">
        <v>6762</v>
      </c>
      <c r="I298" s="124">
        <v>6762</v>
      </c>
      <c r="J298" s="124">
        <v>663.9</v>
      </c>
      <c r="K298" s="124">
        <v>180</v>
      </c>
      <c r="L298"/>
      <c r="M298">
        <f t="shared" si="4"/>
        <v>6762</v>
      </c>
      <c r="N298">
        <f t="shared" si="4"/>
        <v>6762</v>
      </c>
    </row>
    <row r="299" spans="1:14" ht="14.4" x14ac:dyDescent="0.3">
      <c r="A299" s="98">
        <v>295</v>
      </c>
      <c r="B299" s="124">
        <v>6768</v>
      </c>
      <c r="C299" s="124">
        <v>6768</v>
      </c>
      <c r="D299" s="124" t="s">
        <v>304</v>
      </c>
      <c r="E299" s="124">
        <v>1626</v>
      </c>
      <c r="F299" s="124">
        <v>59</v>
      </c>
      <c r="G299" s="124">
        <v>1014</v>
      </c>
      <c r="H299" s="124">
        <v>6768</v>
      </c>
      <c r="I299" s="124">
        <v>6768</v>
      </c>
      <c r="J299" s="124">
        <v>1579</v>
      </c>
      <c r="K299" s="124">
        <v>63</v>
      </c>
      <c r="L299"/>
      <c r="M299">
        <f t="shared" si="4"/>
        <v>6768</v>
      </c>
      <c r="N299">
        <f t="shared" si="4"/>
        <v>6768</v>
      </c>
    </row>
    <row r="300" spans="1:14" ht="14.4" x14ac:dyDescent="0.3">
      <c r="A300" s="98">
        <v>296</v>
      </c>
      <c r="B300" s="124">
        <v>6795</v>
      </c>
      <c r="C300" s="124">
        <v>6795</v>
      </c>
      <c r="D300" s="124" t="s">
        <v>305</v>
      </c>
      <c r="E300" s="124">
        <v>10672.3</v>
      </c>
      <c r="F300" s="124">
        <v>8</v>
      </c>
      <c r="G300" s="124">
        <v>746</v>
      </c>
      <c r="H300" s="124">
        <v>6795</v>
      </c>
      <c r="I300" s="124">
        <v>6795</v>
      </c>
      <c r="J300" s="124">
        <v>10173.6</v>
      </c>
      <c r="K300" s="124">
        <v>8</v>
      </c>
      <c r="L300"/>
      <c r="M300">
        <f t="shared" si="4"/>
        <v>6795</v>
      </c>
      <c r="N300">
        <f t="shared" si="4"/>
        <v>6795</v>
      </c>
    </row>
    <row r="301" spans="1:14" ht="14.4" x14ac:dyDescent="0.3">
      <c r="A301" s="98">
        <v>297</v>
      </c>
      <c r="B301" s="124">
        <v>6822</v>
      </c>
      <c r="C301" s="124">
        <v>6822</v>
      </c>
      <c r="D301" s="124" t="s">
        <v>306</v>
      </c>
      <c r="E301" s="124">
        <v>13153.9</v>
      </c>
      <c r="F301" s="124">
        <v>6</v>
      </c>
      <c r="G301" s="124">
        <v>1141</v>
      </c>
      <c r="H301" s="124">
        <v>6822</v>
      </c>
      <c r="I301" s="124">
        <v>6822</v>
      </c>
      <c r="J301" s="124">
        <v>12785.9</v>
      </c>
      <c r="K301" s="124">
        <v>6</v>
      </c>
      <c r="L301"/>
      <c r="M301">
        <f t="shared" si="4"/>
        <v>6822</v>
      </c>
      <c r="N301">
        <f t="shared" si="4"/>
        <v>6822</v>
      </c>
    </row>
    <row r="302" spans="1:14" ht="14.4" x14ac:dyDescent="0.3">
      <c r="A302" s="98">
        <v>298</v>
      </c>
      <c r="B302" s="124">
        <v>6840</v>
      </c>
      <c r="C302" s="124">
        <v>6840</v>
      </c>
      <c r="D302" s="124" t="s">
        <v>307</v>
      </c>
      <c r="E302" s="124">
        <v>2197.8000000000002</v>
      </c>
      <c r="F302" s="124">
        <v>40</v>
      </c>
      <c r="G302" s="124">
        <v>712</v>
      </c>
      <c r="H302" s="124">
        <v>6840</v>
      </c>
      <c r="I302" s="124">
        <v>6840</v>
      </c>
      <c r="J302" s="124">
        <v>2278.8000000000002</v>
      </c>
      <c r="K302" s="124">
        <v>40</v>
      </c>
      <c r="L302"/>
      <c r="M302">
        <f t="shared" si="4"/>
        <v>6840</v>
      </c>
      <c r="N302">
        <f t="shared" si="4"/>
        <v>6840</v>
      </c>
    </row>
    <row r="303" spans="1:14" ht="14.4" x14ac:dyDescent="0.3">
      <c r="A303" s="98">
        <v>299</v>
      </c>
      <c r="B303" s="124">
        <v>6854</v>
      </c>
      <c r="C303" s="124">
        <v>6854</v>
      </c>
      <c r="D303" s="124" t="s">
        <v>308</v>
      </c>
      <c r="E303" s="124">
        <v>574.5</v>
      </c>
      <c r="F303" s="124">
        <v>192</v>
      </c>
      <c r="G303" s="124">
        <v>1523</v>
      </c>
      <c r="H303" s="124">
        <v>6854</v>
      </c>
      <c r="I303" s="124">
        <v>6854</v>
      </c>
      <c r="J303" s="124">
        <v>617.4</v>
      </c>
      <c r="K303" s="124">
        <v>192</v>
      </c>
      <c r="L303"/>
      <c r="M303">
        <f t="shared" si="4"/>
        <v>6854</v>
      </c>
      <c r="N303">
        <f t="shared" si="4"/>
        <v>6854</v>
      </c>
    </row>
    <row r="304" spans="1:14" ht="14.4" x14ac:dyDescent="0.3">
      <c r="A304" s="98">
        <v>300</v>
      </c>
      <c r="B304" s="124">
        <v>6867</v>
      </c>
      <c r="C304" s="124">
        <v>6867</v>
      </c>
      <c r="D304" s="124" t="s">
        <v>309</v>
      </c>
      <c r="E304" s="124">
        <v>1729.2</v>
      </c>
      <c r="F304" s="124">
        <v>56</v>
      </c>
      <c r="G304" s="124">
        <v>513</v>
      </c>
      <c r="H304" s="124">
        <v>6867</v>
      </c>
      <c r="I304" s="124">
        <v>6867</v>
      </c>
      <c r="J304" s="124">
        <v>1719.8</v>
      </c>
      <c r="K304" s="124">
        <v>54</v>
      </c>
      <c r="L304"/>
      <c r="M304">
        <f t="shared" si="4"/>
        <v>6867</v>
      </c>
      <c r="N304">
        <f t="shared" si="4"/>
        <v>6867</v>
      </c>
    </row>
    <row r="305" spans="1:14" ht="14.4" x14ac:dyDescent="0.3">
      <c r="A305" s="98">
        <v>301</v>
      </c>
      <c r="B305" s="124">
        <v>6921</v>
      </c>
      <c r="C305" s="124">
        <v>6921</v>
      </c>
      <c r="D305" s="124" t="s">
        <v>310</v>
      </c>
      <c r="E305" s="124">
        <v>328.1</v>
      </c>
      <c r="F305" s="124">
        <v>282</v>
      </c>
      <c r="G305" s="124">
        <v>535</v>
      </c>
      <c r="H305" s="124">
        <v>6921</v>
      </c>
      <c r="I305" s="124">
        <v>6921</v>
      </c>
      <c r="J305" s="124">
        <v>359.1</v>
      </c>
      <c r="K305" s="124">
        <v>271</v>
      </c>
      <c r="L305"/>
      <c r="M305">
        <f t="shared" si="4"/>
        <v>6921</v>
      </c>
      <c r="N305">
        <f t="shared" si="4"/>
        <v>6921</v>
      </c>
    </row>
    <row r="306" spans="1:14" ht="14.4" x14ac:dyDescent="0.3">
      <c r="A306" s="98">
        <v>302</v>
      </c>
      <c r="B306" s="124">
        <v>6930</v>
      </c>
      <c r="C306" s="124">
        <v>6930</v>
      </c>
      <c r="D306" s="124" t="s">
        <v>311</v>
      </c>
      <c r="E306" s="124">
        <v>785.9</v>
      </c>
      <c r="F306" s="124">
        <v>147</v>
      </c>
      <c r="G306" s="124">
        <v>1025</v>
      </c>
      <c r="H306" s="124">
        <v>6930</v>
      </c>
      <c r="I306" s="124">
        <v>6930</v>
      </c>
      <c r="J306" s="124">
        <v>819.1</v>
      </c>
      <c r="K306" s="124">
        <v>145</v>
      </c>
      <c r="L306"/>
      <c r="M306">
        <f t="shared" si="4"/>
        <v>6930</v>
      </c>
      <c r="N306">
        <f t="shared" si="4"/>
        <v>6930</v>
      </c>
    </row>
    <row r="307" spans="1:14" ht="14.4" x14ac:dyDescent="0.3">
      <c r="A307" s="98">
        <v>303</v>
      </c>
      <c r="B307" s="124">
        <v>6937</v>
      </c>
      <c r="C307" s="124">
        <v>6937</v>
      </c>
      <c r="D307" s="124" t="s">
        <v>570</v>
      </c>
      <c r="E307" s="124">
        <v>405</v>
      </c>
      <c r="F307" s="124">
        <v>259</v>
      </c>
      <c r="G307" s="124">
        <v>1532</v>
      </c>
      <c r="H307" s="124">
        <v>6937</v>
      </c>
      <c r="I307" s="124">
        <v>6937</v>
      </c>
      <c r="J307" s="124">
        <v>885</v>
      </c>
      <c r="K307" s="124">
        <v>139</v>
      </c>
      <c r="L307"/>
      <c r="M307">
        <f t="shared" si="4"/>
        <v>6937</v>
      </c>
      <c r="N307">
        <f t="shared" si="4"/>
        <v>6937</v>
      </c>
    </row>
    <row r="308" spans="1:14" ht="14.4" x14ac:dyDescent="0.3">
      <c r="A308" s="98">
        <v>304</v>
      </c>
      <c r="B308" s="124">
        <v>6943</v>
      </c>
      <c r="C308" s="124">
        <v>6943</v>
      </c>
      <c r="D308" s="124" t="s">
        <v>313</v>
      </c>
      <c r="E308" s="124">
        <v>268.2</v>
      </c>
      <c r="F308" s="124">
        <v>299</v>
      </c>
      <c r="G308" s="124">
        <v>130</v>
      </c>
      <c r="H308" s="124">
        <v>6943</v>
      </c>
      <c r="I308" s="124">
        <v>6943</v>
      </c>
      <c r="J308" s="124">
        <v>288.2</v>
      </c>
      <c r="K308" s="124">
        <v>288</v>
      </c>
      <c r="L308"/>
      <c r="M308">
        <f t="shared" si="4"/>
        <v>6943</v>
      </c>
      <c r="N308">
        <f t="shared" si="4"/>
        <v>6943</v>
      </c>
    </row>
    <row r="309" spans="1:14" ht="14.4" x14ac:dyDescent="0.3">
      <c r="A309" s="98">
        <v>305</v>
      </c>
      <c r="B309" s="124">
        <v>6264</v>
      </c>
      <c r="C309" s="124">
        <v>6264</v>
      </c>
      <c r="D309" s="124" t="s">
        <v>314</v>
      </c>
      <c r="E309" s="124">
        <v>947.2</v>
      </c>
      <c r="F309" s="124">
        <v>120</v>
      </c>
      <c r="G309" s="124">
        <v>1137</v>
      </c>
      <c r="H309" s="124">
        <v>6264</v>
      </c>
      <c r="I309" s="124">
        <v>6264</v>
      </c>
      <c r="J309" s="124">
        <v>800.3</v>
      </c>
      <c r="K309" s="124">
        <v>149</v>
      </c>
      <c r="L309"/>
      <c r="M309">
        <f t="shared" si="4"/>
        <v>6264</v>
      </c>
      <c r="N309">
        <f t="shared" si="4"/>
        <v>6264</v>
      </c>
    </row>
    <row r="310" spans="1:14" ht="14.4" x14ac:dyDescent="0.3">
      <c r="A310" s="98">
        <v>306</v>
      </c>
      <c r="B310" s="124">
        <v>6950</v>
      </c>
      <c r="C310" s="124">
        <v>6950</v>
      </c>
      <c r="D310" s="124" t="s">
        <v>571</v>
      </c>
      <c r="E310" s="124">
        <v>1363.5</v>
      </c>
      <c r="F310" s="124">
        <v>80</v>
      </c>
      <c r="G310" s="124">
        <v>113</v>
      </c>
      <c r="H310" s="124">
        <v>6950</v>
      </c>
      <c r="I310" s="124">
        <v>6950</v>
      </c>
      <c r="J310" s="124">
        <v>1300.8</v>
      </c>
      <c r="K310" s="124">
        <v>86</v>
      </c>
      <c r="L310"/>
      <c r="M310">
        <f t="shared" si="4"/>
        <v>6950</v>
      </c>
      <c r="N310">
        <f t="shared" si="4"/>
        <v>6950</v>
      </c>
    </row>
    <row r="311" spans="1:14" ht="14.4" x14ac:dyDescent="0.3">
      <c r="A311" s="98">
        <v>307</v>
      </c>
      <c r="B311" s="124">
        <v>6957</v>
      </c>
      <c r="C311" s="124">
        <v>6957</v>
      </c>
      <c r="D311" s="124" t="s">
        <v>316</v>
      </c>
      <c r="E311" s="124">
        <v>8678.6</v>
      </c>
      <c r="F311" s="124">
        <v>11</v>
      </c>
      <c r="G311" s="124">
        <v>1111</v>
      </c>
      <c r="H311" s="124">
        <v>6957</v>
      </c>
      <c r="I311" s="124">
        <v>6957</v>
      </c>
      <c r="J311" s="124">
        <v>9022.2000000000007</v>
      </c>
      <c r="K311" s="124">
        <v>10</v>
      </c>
      <c r="L311"/>
      <c r="M311">
        <f t="shared" si="4"/>
        <v>6957</v>
      </c>
      <c r="N311">
        <f t="shared" si="4"/>
        <v>6957</v>
      </c>
    </row>
    <row r="312" spans="1:14" ht="14.4" x14ac:dyDescent="0.3">
      <c r="A312" s="98">
        <v>308</v>
      </c>
      <c r="B312" s="124">
        <v>5922</v>
      </c>
      <c r="C312" s="124">
        <v>5922</v>
      </c>
      <c r="D312" s="124" t="s">
        <v>572</v>
      </c>
      <c r="E312" s="124">
        <v>763.8</v>
      </c>
      <c r="F312" s="124">
        <v>151</v>
      </c>
      <c r="G312" s="124">
        <v>731</v>
      </c>
      <c r="H312" s="124">
        <v>5922</v>
      </c>
      <c r="I312" s="124">
        <v>5922</v>
      </c>
      <c r="J312" s="124">
        <v>707</v>
      </c>
      <c r="K312" s="124">
        <v>169</v>
      </c>
      <c r="L312"/>
      <c r="M312">
        <f t="shared" si="4"/>
        <v>5922</v>
      </c>
      <c r="N312">
        <f t="shared" si="4"/>
        <v>5922</v>
      </c>
    </row>
    <row r="313" spans="1:14" ht="14.4" x14ac:dyDescent="0.3">
      <c r="A313" s="98">
        <v>309</v>
      </c>
      <c r="B313" s="124">
        <v>819</v>
      </c>
      <c r="C313" s="124">
        <v>819</v>
      </c>
      <c r="D313" s="124" t="s">
        <v>318</v>
      </c>
      <c r="E313" s="124">
        <v>559.29999999999995</v>
      </c>
      <c r="F313" s="124">
        <v>200</v>
      </c>
      <c r="G313" s="124">
        <v>742</v>
      </c>
      <c r="H313" s="124">
        <v>819</v>
      </c>
      <c r="I313" s="124">
        <v>819</v>
      </c>
      <c r="J313" s="124">
        <v>543.4</v>
      </c>
      <c r="K313" s="124">
        <v>212</v>
      </c>
      <c r="L313"/>
      <c r="M313">
        <f t="shared" si="4"/>
        <v>819</v>
      </c>
      <c r="N313">
        <f t="shared" si="4"/>
        <v>819</v>
      </c>
    </row>
    <row r="314" spans="1:14" ht="14.4" x14ac:dyDescent="0.3">
      <c r="A314" s="98">
        <v>310</v>
      </c>
      <c r="B314" s="124">
        <v>6969</v>
      </c>
      <c r="C314" s="124">
        <v>6969</v>
      </c>
      <c r="D314" s="124" t="s">
        <v>319</v>
      </c>
      <c r="E314" s="124">
        <v>356.3</v>
      </c>
      <c r="F314" s="124">
        <v>274</v>
      </c>
      <c r="G314" s="124">
        <v>1340</v>
      </c>
      <c r="H314" s="124">
        <v>6969</v>
      </c>
      <c r="I314" s="124">
        <v>6969</v>
      </c>
      <c r="J314" s="124">
        <v>291</v>
      </c>
      <c r="K314" s="124">
        <v>287</v>
      </c>
      <c r="L314"/>
      <c r="M314">
        <f t="shared" si="4"/>
        <v>6969</v>
      </c>
      <c r="N314">
        <f t="shared" si="4"/>
        <v>6969</v>
      </c>
    </row>
    <row r="315" spans="1:14" ht="14.4" x14ac:dyDescent="0.3">
      <c r="A315" s="98">
        <v>311</v>
      </c>
      <c r="B315" s="124">
        <v>6975</v>
      </c>
      <c r="C315" s="124">
        <v>6975</v>
      </c>
      <c r="D315" s="124" t="s">
        <v>320</v>
      </c>
      <c r="E315" s="124">
        <v>1235.0999999999999</v>
      </c>
      <c r="F315" s="124">
        <v>86</v>
      </c>
      <c r="G315" s="124">
        <v>915</v>
      </c>
      <c r="H315" s="124">
        <v>6975</v>
      </c>
      <c r="I315" s="124">
        <v>6975</v>
      </c>
      <c r="J315" s="124">
        <v>1220.9000000000001</v>
      </c>
      <c r="K315" s="124">
        <v>96</v>
      </c>
      <c r="L315"/>
      <c r="M315">
        <f t="shared" si="4"/>
        <v>6975</v>
      </c>
      <c r="N315">
        <f t="shared" si="4"/>
        <v>6975</v>
      </c>
    </row>
    <row r="316" spans="1:14" ht="14.4" x14ac:dyDescent="0.3">
      <c r="A316" s="98">
        <v>312</v>
      </c>
      <c r="B316" s="124">
        <v>6983</v>
      </c>
      <c r="C316" s="124">
        <v>6983</v>
      </c>
      <c r="D316" s="124" t="s">
        <v>321</v>
      </c>
      <c r="E316" s="124">
        <v>938.4</v>
      </c>
      <c r="F316" s="124">
        <v>121</v>
      </c>
      <c r="G316" s="124">
        <v>1216</v>
      </c>
      <c r="H316" s="124">
        <v>6983</v>
      </c>
      <c r="I316" s="124">
        <v>6983</v>
      </c>
      <c r="J316" s="124">
        <v>917.4</v>
      </c>
      <c r="K316" s="124">
        <v>133</v>
      </c>
      <c r="L316"/>
      <c r="M316">
        <f t="shared" si="4"/>
        <v>6983</v>
      </c>
      <c r="N316">
        <f t="shared" si="4"/>
        <v>6983</v>
      </c>
    </row>
    <row r="317" spans="1:14" ht="14.4" x14ac:dyDescent="0.3">
      <c r="A317" s="98">
        <v>313</v>
      </c>
      <c r="B317" s="124">
        <v>6985</v>
      </c>
      <c r="C317" s="124">
        <v>6985</v>
      </c>
      <c r="D317" s="124" t="s">
        <v>322</v>
      </c>
      <c r="E317" s="124">
        <v>786.7</v>
      </c>
      <c r="F317" s="124">
        <v>146</v>
      </c>
      <c r="G317" s="124">
        <v>729</v>
      </c>
      <c r="H317" s="124">
        <v>6985</v>
      </c>
      <c r="I317" s="124">
        <v>6985</v>
      </c>
      <c r="J317" s="124">
        <v>900.6</v>
      </c>
      <c r="K317" s="124">
        <v>137</v>
      </c>
      <c r="L317"/>
      <c r="M317">
        <f t="shared" si="4"/>
        <v>6985</v>
      </c>
      <c r="N317">
        <f t="shared" si="4"/>
        <v>6985</v>
      </c>
    </row>
    <row r="318" spans="1:14" ht="14.4" x14ac:dyDescent="0.3">
      <c r="A318" s="98">
        <v>314</v>
      </c>
      <c r="B318" s="124">
        <v>6987</v>
      </c>
      <c r="C318" s="124">
        <v>6987</v>
      </c>
      <c r="D318" s="124" t="s">
        <v>323</v>
      </c>
      <c r="E318" s="124">
        <v>601.79999999999995</v>
      </c>
      <c r="F318" s="124">
        <v>184</v>
      </c>
      <c r="G318" s="124">
        <v>1224</v>
      </c>
      <c r="H318" s="124">
        <v>6987</v>
      </c>
      <c r="I318" s="124">
        <v>6987</v>
      </c>
      <c r="J318" s="124">
        <v>607.20000000000005</v>
      </c>
      <c r="K318" s="124">
        <v>194</v>
      </c>
      <c r="L318"/>
      <c r="M318">
        <f t="shared" si="4"/>
        <v>6987</v>
      </c>
      <c r="N318">
        <f t="shared" si="4"/>
        <v>6987</v>
      </c>
    </row>
    <row r="319" spans="1:14" ht="14.4" x14ac:dyDescent="0.3">
      <c r="A319" s="98">
        <v>315</v>
      </c>
      <c r="B319" s="124">
        <v>6990</v>
      </c>
      <c r="C319" s="124">
        <v>6990</v>
      </c>
      <c r="D319" s="124" t="s">
        <v>324</v>
      </c>
      <c r="E319" s="124">
        <v>795.1</v>
      </c>
      <c r="F319" s="124">
        <v>144</v>
      </c>
      <c r="G319" s="124">
        <v>1219</v>
      </c>
      <c r="H319" s="124">
        <v>6990</v>
      </c>
      <c r="I319" s="124">
        <v>6990</v>
      </c>
      <c r="J319" s="124">
        <v>735</v>
      </c>
      <c r="K319" s="124">
        <v>161</v>
      </c>
      <c r="L319"/>
      <c r="M319">
        <f t="shared" si="4"/>
        <v>6990</v>
      </c>
      <c r="N319">
        <f t="shared" si="4"/>
        <v>6990</v>
      </c>
    </row>
    <row r="320" spans="1:14" ht="14.4" x14ac:dyDescent="0.3">
      <c r="A320" s="98">
        <v>316</v>
      </c>
      <c r="B320" s="124">
        <v>6961</v>
      </c>
      <c r="C320" s="124">
        <v>6961</v>
      </c>
      <c r="D320" s="124" t="s">
        <v>573</v>
      </c>
      <c r="E320" s="124">
        <v>3200.2</v>
      </c>
      <c r="F320" s="124">
        <v>31</v>
      </c>
      <c r="G320" s="124">
        <v>111</v>
      </c>
      <c r="H320" s="124">
        <v>6961</v>
      </c>
      <c r="I320" s="124">
        <v>6961</v>
      </c>
      <c r="J320" s="124">
        <v>3462.9</v>
      </c>
      <c r="K320" s="124">
        <v>26</v>
      </c>
      <c r="L320"/>
      <c r="M320">
        <f t="shared" si="4"/>
        <v>6961</v>
      </c>
      <c r="N320">
        <f t="shared" si="4"/>
        <v>6961</v>
      </c>
    </row>
    <row r="321" spans="1:14" ht="14.4" x14ac:dyDescent="0.3">
      <c r="A321" s="98">
        <v>317</v>
      </c>
      <c r="B321" s="124">
        <v>6992</v>
      </c>
      <c r="C321" s="124">
        <v>6992</v>
      </c>
      <c r="D321" s="124" t="s">
        <v>326</v>
      </c>
      <c r="E321" s="124">
        <v>531.70000000000005</v>
      </c>
      <c r="F321" s="124">
        <v>211</v>
      </c>
      <c r="G321" s="124">
        <v>1230</v>
      </c>
      <c r="H321" s="124">
        <v>6992</v>
      </c>
      <c r="I321" s="124">
        <v>6992</v>
      </c>
      <c r="J321" s="124">
        <v>588</v>
      </c>
      <c r="K321" s="124">
        <v>203</v>
      </c>
      <c r="L321"/>
      <c r="M321">
        <f t="shared" si="4"/>
        <v>6992</v>
      </c>
      <c r="N321">
        <f t="shared" si="4"/>
        <v>6992</v>
      </c>
    </row>
    <row r="322" spans="1:14" ht="14.4" x14ac:dyDescent="0.3">
      <c r="A322" s="98">
        <v>318</v>
      </c>
      <c r="B322" s="124">
        <v>7002</v>
      </c>
      <c r="C322" s="124">
        <v>7002</v>
      </c>
      <c r="D322" s="124" t="s">
        <v>327</v>
      </c>
      <c r="E322" s="124">
        <v>184.4</v>
      </c>
      <c r="F322" s="124">
        <v>319</v>
      </c>
      <c r="G322" s="124">
        <v>1241</v>
      </c>
      <c r="H322" s="124">
        <v>7002</v>
      </c>
      <c r="I322" s="124">
        <v>7002</v>
      </c>
      <c r="J322" s="124">
        <v>159</v>
      </c>
      <c r="K322" s="124">
        <v>306</v>
      </c>
      <c r="L322"/>
      <c r="M322">
        <f t="shared" si="4"/>
        <v>7002</v>
      </c>
      <c r="N322">
        <f t="shared" si="4"/>
        <v>7002</v>
      </c>
    </row>
    <row r="323" spans="1:14" ht="14.4" x14ac:dyDescent="0.3">
      <c r="A323" s="98">
        <v>319</v>
      </c>
      <c r="B323" s="124">
        <v>7029</v>
      </c>
      <c r="C323" s="124">
        <v>7029</v>
      </c>
      <c r="D323" s="124" t="s">
        <v>328</v>
      </c>
      <c r="E323" s="124">
        <v>1160.2</v>
      </c>
      <c r="F323" s="124">
        <v>94</v>
      </c>
      <c r="G323" s="124">
        <v>1021</v>
      </c>
      <c r="H323" s="124">
        <v>7029</v>
      </c>
      <c r="I323" s="124">
        <v>7029</v>
      </c>
      <c r="J323" s="124">
        <v>1213.5999999999999</v>
      </c>
      <c r="K323" s="124">
        <v>98</v>
      </c>
      <c r="L323"/>
      <c r="M323">
        <f t="shared" si="4"/>
        <v>7029</v>
      </c>
      <c r="N323">
        <f t="shared" si="4"/>
        <v>7029</v>
      </c>
    </row>
    <row r="324" spans="1:14" ht="14.4" x14ac:dyDescent="0.3">
      <c r="A324" s="98">
        <v>320</v>
      </c>
      <c r="B324" s="124">
        <v>7038</v>
      </c>
      <c r="C324" s="124">
        <v>7038</v>
      </c>
      <c r="D324" s="124" t="s">
        <v>329</v>
      </c>
      <c r="E324" s="124">
        <v>851.9</v>
      </c>
      <c r="F324" s="124">
        <v>133</v>
      </c>
      <c r="G324" s="124">
        <v>918</v>
      </c>
      <c r="H324" s="124">
        <v>7038</v>
      </c>
      <c r="I324" s="124">
        <v>7038</v>
      </c>
      <c r="J324" s="124">
        <v>929</v>
      </c>
      <c r="K324" s="124">
        <v>131</v>
      </c>
      <c r="L324"/>
      <c r="M324">
        <f t="shared" si="4"/>
        <v>7038</v>
      </c>
      <c r="N324">
        <f t="shared" si="4"/>
        <v>7038</v>
      </c>
    </row>
    <row r="325" spans="1:14" ht="14.4" x14ac:dyDescent="0.3">
      <c r="A325" s="98">
        <v>321</v>
      </c>
      <c r="B325" s="124">
        <v>7047</v>
      </c>
      <c r="C325" s="124">
        <v>7047</v>
      </c>
      <c r="D325" s="124" t="s">
        <v>330</v>
      </c>
      <c r="E325" s="124">
        <v>306.2</v>
      </c>
      <c r="F325" s="124">
        <v>289</v>
      </c>
      <c r="G325" s="124">
        <v>1535</v>
      </c>
      <c r="H325" s="124">
        <v>7047</v>
      </c>
      <c r="I325" s="124">
        <v>7047</v>
      </c>
      <c r="J325" s="124">
        <v>362.1</v>
      </c>
      <c r="K325" s="124">
        <v>270</v>
      </c>
      <c r="L325"/>
      <c r="M325">
        <f t="shared" ref="M325:N329" si="5">H325</f>
        <v>7047</v>
      </c>
      <c r="N325">
        <f t="shared" si="5"/>
        <v>7047</v>
      </c>
    </row>
    <row r="326" spans="1:14" ht="14.4" x14ac:dyDescent="0.3">
      <c r="A326" s="98">
        <v>322</v>
      </c>
      <c r="B326" s="124">
        <v>7056</v>
      </c>
      <c r="C326" s="124">
        <v>7056</v>
      </c>
      <c r="D326" s="124" t="s">
        <v>331</v>
      </c>
      <c r="E326" s="124">
        <v>1667.3</v>
      </c>
      <c r="F326" s="124">
        <v>57</v>
      </c>
      <c r="G326" s="124">
        <v>1129</v>
      </c>
      <c r="H326" s="124">
        <v>7056</v>
      </c>
      <c r="I326" s="124">
        <v>7056</v>
      </c>
      <c r="J326" s="124">
        <v>1615</v>
      </c>
      <c r="K326" s="124">
        <v>60</v>
      </c>
      <c r="L326"/>
      <c r="M326">
        <f t="shared" si="5"/>
        <v>7056</v>
      </c>
      <c r="N326">
        <f t="shared" si="5"/>
        <v>7056</v>
      </c>
    </row>
    <row r="327" spans="1:14" ht="14.4" x14ac:dyDescent="0.3">
      <c r="A327" s="98">
        <v>323</v>
      </c>
      <c r="B327" s="124">
        <v>7092</v>
      </c>
      <c r="C327" s="124">
        <v>7092</v>
      </c>
      <c r="D327" s="124" t="s">
        <v>332</v>
      </c>
      <c r="E327" s="124">
        <v>466</v>
      </c>
      <c r="F327" s="124">
        <v>235</v>
      </c>
      <c r="G327" s="124">
        <v>1332</v>
      </c>
      <c r="H327" s="124">
        <v>7092</v>
      </c>
      <c r="I327" s="124">
        <v>7092</v>
      </c>
      <c r="J327" s="124">
        <v>462.2</v>
      </c>
      <c r="K327" s="124">
        <v>237</v>
      </c>
      <c r="L327"/>
      <c r="M327">
        <f t="shared" si="5"/>
        <v>7092</v>
      </c>
      <c r="N327">
        <f t="shared" si="5"/>
        <v>7092</v>
      </c>
    </row>
    <row r="328" spans="1:14" ht="14.4" x14ac:dyDescent="0.3">
      <c r="A328" s="98">
        <v>324</v>
      </c>
      <c r="B328" s="124">
        <v>7098</v>
      </c>
      <c r="C328" s="124">
        <v>7098</v>
      </c>
      <c r="D328" s="124" t="s">
        <v>333</v>
      </c>
      <c r="E328" s="124">
        <v>516.5</v>
      </c>
      <c r="F328" s="124">
        <v>217</v>
      </c>
      <c r="G328" s="124">
        <v>1231</v>
      </c>
      <c r="H328" s="124">
        <v>7098</v>
      </c>
      <c r="I328" s="124">
        <v>7098</v>
      </c>
      <c r="J328" s="124">
        <v>538.6</v>
      </c>
      <c r="K328" s="124">
        <v>215</v>
      </c>
      <c r="L328"/>
      <c r="M328">
        <f t="shared" si="5"/>
        <v>7098</v>
      </c>
      <c r="N328">
        <f t="shared" si="5"/>
        <v>7098</v>
      </c>
    </row>
    <row r="329" spans="1:14" ht="14.4" x14ac:dyDescent="0.3">
      <c r="A329" s="98">
        <v>325</v>
      </c>
      <c r="B329" s="124">
        <v>7110</v>
      </c>
      <c r="C329" s="124">
        <v>7110</v>
      </c>
      <c r="D329" s="124" t="s">
        <v>334</v>
      </c>
      <c r="E329" s="124">
        <v>1062.9000000000001</v>
      </c>
      <c r="F329" s="124">
        <v>106</v>
      </c>
      <c r="G329" s="124">
        <v>1134</v>
      </c>
      <c r="H329" s="124">
        <v>7110</v>
      </c>
      <c r="I329" s="124">
        <v>7110</v>
      </c>
      <c r="J329" s="124">
        <v>1112</v>
      </c>
      <c r="K329" s="124">
        <v>106</v>
      </c>
      <c r="L329"/>
      <c r="M329">
        <f t="shared" si="5"/>
        <v>7110</v>
      </c>
      <c r="N329">
        <f t="shared" si="5"/>
        <v>7110</v>
      </c>
    </row>
    <row r="330" spans="1:14" x14ac:dyDescent="0.3">
      <c r="A330" s="99"/>
      <c r="B330" s="99"/>
      <c r="C330" s="99"/>
      <c r="D330" s="99"/>
      <c r="E330" s="99"/>
      <c r="G330" s="30">
        <f t="shared" ref="G330" si="6">B330</f>
        <v>0</v>
      </c>
      <c r="I330" s="30" t="str">
        <f t="shared" ref="I330" si="7">IF(F330&gt;$I$2+10,"",IF(F330&lt;$I$2-10,"",F330))</f>
        <v/>
      </c>
      <c r="K330" s="30">
        <f t="shared" ref="K330" si="8">IF($F330&gt;$K$2+10,"",IF($F330&lt;$K$2-10,"",$F330))</f>
        <v>0</v>
      </c>
    </row>
    <row r="331" spans="1:14" x14ac:dyDescent="0.3">
      <c r="A331" s="32"/>
      <c r="B331" s="32"/>
      <c r="C331" s="32"/>
      <c r="D331" s="32"/>
      <c r="E331" s="32"/>
    </row>
    <row r="332" spans="1:14" x14ac:dyDescent="0.3">
      <c r="A332" s="32"/>
      <c r="B332" s="32"/>
      <c r="C332" s="32"/>
      <c r="D332" s="32"/>
      <c r="E332" s="32"/>
    </row>
    <row r="333" spans="1:14" x14ac:dyDescent="0.3">
      <c r="A333" s="32"/>
      <c r="B333" s="32"/>
      <c r="C333" s="32"/>
      <c r="D333" s="32"/>
      <c r="E333" s="32"/>
    </row>
    <row r="337" spans="7:7" x14ac:dyDescent="0.3">
      <c r="G337" s="30" t="s">
        <v>347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Issue_Home</vt:lpstr>
      <vt:lpstr>data_drop</vt:lpstr>
      <vt:lpstr>Comp_DCPP</vt:lpstr>
      <vt:lpstr>ServedEnrComp_DCPP</vt:lpstr>
      <vt:lpstr>Notes</vt:lpstr>
      <vt:lpstr>All_Districts</vt:lpstr>
      <vt:lpstr>HouseDrop</vt:lpstr>
      <vt:lpstr>SenateDrop</vt:lpstr>
      <vt:lpstr>Dist_List</vt:lpstr>
      <vt:lpstr>House_Dist_DCPP</vt:lpstr>
      <vt:lpstr>Senate_Dist_DCPP</vt:lpstr>
      <vt:lpstr>Dist_List</vt:lpstr>
      <vt:lpstr>All_Districts!Print_Titles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Shawn Snyder</cp:lastModifiedBy>
  <cp:lastPrinted>2016-01-19T16:10:34Z</cp:lastPrinted>
  <dcterms:created xsi:type="dcterms:W3CDTF">2016-01-17T14:22:30Z</dcterms:created>
  <dcterms:modified xsi:type="dcterms:W3CDTF">2023-08-03T15:35:58Z</dcterms:modified>
</cp:coreProperties>
</file>